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7870" windowHeight="9975"/>
  </bookViews>
  <sheets>
    <sheet name="Дх 2023-2025" sheetId="20" r:id="rId1"/>
    <sheet name="Дфц 2023-2025" sheetId="21" r:id="rId2"/>
  </sheets>
  <calcPr calcId="145621"/>
</workbook>
</file>

<file path=xl/calcChain.xml><?xml version="1.0" encoding="utf-8"?>
<calcChain xmlns="http://schemas.openxmlformats.org/spreadsheetml/2006/main">
  <c r="E22" i="21" l="1"/>
  <c r="D22" i="21"/>
  <c r="C22" i="21"/>
  <c r="E18" i="21"/>
  <c r="D18" i="21"/>
  <c r="C16" i="21"/>
  <c r="C18" i="21" s="1"/>
  <c r="D56" i="20" l="1"/>
  <c r="E55" i="20"/>
  <c r="D55" i="20" s="1"/>
  <c r="D54" i="20"/>
  <c r="D53" i="20"/>
  <c r="C52" i="20"/>
  <c r="C51" i="20" s="1"/>
  <c r="D50" i="20"/>
  <c r="D49" i="20"/>
  <c r="E47" i="20"/>
  <c r="C47" i="20"/>
  <c r="D46" i="20"/>
  <c r="D45" i="20"/>
  <c r="D44" i="20"/>
  <c r="D43" i="20"/>
  <c r="D42" i="20"/>
  <c r="K41" i="20"/>
  <c r="H41" i="20"/>
  <c r="E41" i="20"/>
  <c r="C41" i="20"/>
  <c r="D40" i="20"/>
  <c r="D39" i="20"/>
  <c r="E38" i="20"/>
  <c r="C38" i="20"/>
  <c r="D38" i="20" s="1"/>
  <c r="D37" i="20"/>
  <c r="D36" i="20"/>
  <c r="E35" i="20"/>
  <c r="C35" i="20"/>
  <c r="D35" i="20" s="1"/>
  <c r="E34" i="20"/>
  <c r="D33" i="20"/>
  <c r="D32" i="20"/>
  <c r="D31" i="20"/>
  <c r="D30" i="20"/>
  <c r="F29" i="20"/>
  <c r="D29" i="20"/>
  <c r="D28" i="20"/>
  <c r="C27" i="20"/>
  <c r="D27" i="20" s="1"/>
  <c r="D26" i="20"/>
  <c r="D25" i="20"/>
  <c r="D24" i="20" s="1"/>
  <c r="K24" i="20"/>
  <c r="H24" i="20"/>
  <c r="C24" i="20"/>
  <c r="D23" i="20"/>
  <c r="G22" i="20"/>
  <c r="D22" i="20"/>
  <c r="K21" i="20"/>
  <c r="H21" i="20"/>
  <c r="G21" i="20"/>
  <c r="E21" i="20"/>
  <c r="C21" i="20"/>
  <c r="G20" i="20"/>
  <c r="D20" i="20"/>
  <c r="G19" i="20"/>
  <c r="D19" i="20"/>
  <c r="D18" i="20"/>
  <c r="E17" i="20"/>
  <c r="D17" i="20"/>
  <c r="C17" i="20"/>
  <c r="D16" i="20"/>
  <c r="E15" i="20"/>
  <c r="D15" i="20"/>
  <c r="D14" i="20"/>
  <c r="E13" i="20"/>
  <c r="D13" i="20" s="1"/>
  <c r="D41" i="20" l="1"/>
  <c r="D21" i="20"/>
  <c r="D12" i="20" s="1"/>
  <c r="D60" i="20" s="1"/>
  <c r="E60" i="20" s="1"/>
  <c r="D47" i="20"/>
  <c r="E52" i="20"/>
  <c r="D52" i="20" s="1"/>
  <c r="G18" i="20"/>
  <c r="G17" i="20" s="1"/>
  <c r="G29" i="20" s="1"/>
  <c r="C12" i="20"/>
  <c r="E51" i="20"/>
  <c r="D51" i="20" s="1"/>
  <c r="E12" i="20" l="1"/>
  <c r="F60" i="20"/>
  <c r="G60" i="20" s="1"/>
  <c r="I60" i="20" s="1"/>
  <c r="J60" i="20" s="1"/>
</calcChain>
</file>

<file path=xl/sharedStrings.xml><?xml version="1.0" encoding="utf-8"?>
<sst xmlns="http://schemas.openxmlformats.org/spreadsheetml/2006/main" count="146" uniqueCount="135">
  <si>
    <t>1</t>
  </si>
  <si>
    <t>2</t>
  </si>
  <si>
    <t>4</t>
  </si>
  <si>
    <t>6</t>
  </si>
  <si>
    <t>3</t>
  </si>
  <si>
    <t>7</t>
  </si>
  <si>
    <t>тыс. руб.</t>
  </si>
  <si>
    <t>2024 год</t>
  </si>
  <si>
    <t>2025 год</t>
  </si>
  <si>
    <t>9</t>
  </si>
  <si>
    <t>10</t>
  </si>
  <si>
    <t>к пояснительной записке</t>
  </si>
  <si>
    <t>(отдельные изменения)</t>
  </si>
  <si>
    <t>изменения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</si>
  <si>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</si>
  <si>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Приложение 1           </t>
  </si>
  <si>
    <t xml:space="preserve">Распределение доходов бюджета по кодам поступлений в бюджет (группам, подгруппам, статьям, постатьям и элементам классификации доходов бюджета) на 2023 год и плановый период 2024 и 2025 годов </t>
  </si>
  <si>
    <t xml:space="preserve"> Наименование групп, подгрупп, статей, подстатей и элементов классификации доходов </t>
  </si>
  <si>
    <t xml:space="preserve"> 2025 год</t>
  </si>
  <si>
    <t>НАЛОГОВЫЕ И НЕНАЛОГОВЫЕ ДОХОДЫ</t>
  </si>
  <si>
    <t>Прочие доходы от компенсации затрат бюджетов городских округов</t>
  </si>
  <si>
    <t>ПРОЧИЕ НЕНАЛОГОВЫЕ ДОХОДЫ</t>
  </si>
  <si>
    <t>1 17 15020 04 0000 150</t>
  </si>
  <si>
    <t>Инициативные платежи, зачисляемые в бюджеты городских округов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</si>
  <si>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</si>
  <si>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</si>
  <si>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</si>
  <si>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</si>
  <si>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Дотации бюджетам  бюджетной системы  Российской Федерации </t>
  </si>
  <si>
    <t xml:space="preserve">Субвенции бюджетам бюджетной системы Российской Федерации </t>
  </si>
  <si>
    <t>2 02 40000 00 0000 150</t>
  </si>
  <si>
    <t>Иные межбюджетные трансферты</t>
  </si>
  <si>
    <t>ИТОГО ДОХОДОВ</t>
  </si>
  <si>
    <t>Приложение 1</t>
  </si>
  <si>
    <t xml:space="preserve"> Коды поступлений                            в бюджет</t>
  </si>
  <si>
    <t xml:space="preserve"> 1 00 00000 00 0000 000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</si>
  <si>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</si>
  <si>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</si>
  <si>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</si>
  <si>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</si>
  <si>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 xml:space="preserve"> 1 03 00000 00 0000 000</t>
  </si>
  <si>
    <t>НАЛОГИ НА ТОВАРЫ (РАБОТЫ, УСЛУГИ), РЕАЛИЗУЕМЫЕ НА ТЕРРИТОРИИ РОССИЙСКОЙ ФЕДЕРАЦИИ</t>
  </si>
  <si>
    <t xml:space="preserve"> 1 03 02000 01 0000 110</t>
  </si>
  <si>
    <t>Акцизы по подакцизным товарам (продукции), производимым на территории Российской Федерации</t>
  </si>
  <si>
    <t xml:space="preserve"> 1 05 00000 00 0000 000</t>
  </si>
  <si>
    <t>НАЛОГИ НА СОВОКУПНЫЙ ДОХОД</t>
  </si>
  <si>
    <t>1 05 01011 01 0000 110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</si>
  <si>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</si>
  <si>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</si>
  <si>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</si>
  <si>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 xml:space="preserve"> 1 05 04000 02 0000 110</t>
  </si>
  <si>
    <t>Налог, взимаемый в связи с применением патентной системы налогообложения</t>
  </si>
  <si>
    <t xml:space="preserve"> 1 06 00000 00 0000 000</t>
  </si>
  <si>
    <t>НАЛОГИ НА ИМУЩЕСТВО</t>
  </si>
  <si>
    <t xml:space="preserve"> 1 06 01000 00 0000 110</t>
  </si>
  <si>
    <t>Налог на имущество физических лиц</t>
  </si>
  <si>
    <t xml:space="preserve"> 1 06 06000 00 0000 110</t>
  </si>
  <si>
    <t>Земельный налог</t>
  </si>
  <si>
    <t xml:space="preserve"> 1 08 00000 00 0000 000</t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</si>
  <si>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</si>
  <si>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</si>
  <si>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</si>
  <si>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1 08 07150 01 0000 110</t>
  </si>
  <si>
    <t>Государственная пошлина за выдачу разрешения на установку  рекламной конструкции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</si>
  <si>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</si>
  <si>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</si>
  <si>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</si>
  <si>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</si>
  <si>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1 11 05024  04 0000 120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</si>
  <si>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</si>
  <si>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1 11 05074 04 0000 120</t>
  </si>
  <si>
    <t>Доходы от сдачи в аренду имущества, составляющего казну городских округов ( за исключением земельных участков)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</si>
  <si>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</si>
  <si>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</si>
  <si>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</si>
  <si>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</si>
  <si>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</si>
  <si>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</si>
  <si>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1 11 09080 04 0000 120</t>
  </si>
  <si>
    <t xml:space="preserve"> 1 12 00000 00 0000 000 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</si>
  <si>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</si>
  <si>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</si>
  <si>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</si>
  <si>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 xml:space="preserve"> 1 12 04000 00 0000 120</t>
  </si>
  <si>
    <t>Плата за использование лесов</t>
  </si>
  <si>
    <t xml:space="preserve"> 1 13 00000 00 0000 000</t>
  </si>
  <si>
    <t>ДОХОДЫ ОТ ОКАЗАНИЯ ПЛАТНЫХ УСЛУГ (РАБОТ) И КОМПЕНСАЦИИ ЗАТРАТ ГОСУДАРСТВА</t>
  </si>
  <si>
    <t>1 13 01994 04 0000 130</t>
  </si>
  <si>
    <t xml:space="preserve">Прочие доходы от оказания платных услуг (работ) получателями средств бюджетов городских округов </t>
  </si>
  <si>
    <t xml:space="preserve"> 1 13 02994 04 0000 130</t>
  </si>
  <si>
    <t xml:space="preserve"> 1 14 00000 00 0000 000</t>
  </si>
  <si>
    <t>ДОХОДЫ ОТ ПРОДАЖИ МАТЕРИАЛЬНЫХ И НЕМАТЕРИАЛЬНЫХ АКТИВОВ</t>
  </si>
  <si>
    <t xml:space="preserve"> 1 14 02000 00 0000 000</t>
  </si>
  <si>
    <t>Доходы от реализации имущества, находящегося в государственной и муниципальной собственности (за   исключением    движимого имущества    бюджетных    и    автономных   учреждений,   а   также   имущества   государственных   и   муниципальных    унитарных  предприятий, в том числе казенных)</t>
  </si>
  <si>
    <t xml:space="preserve"> 1 14 06012 04 0000 430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</si>
  <si>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 </t>
  </si>
  <si>
    <t>1 14 06024 04 0000 430</t>
  </si>
  <si>
    <t xml:space="preserve"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 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</si>
  <si>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</si>
  <si>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</si>
  <si>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1 16 00000 00 0000 000</t>
  </si>
  <si>
    <t>ШТРАФЫ, САНКЦИИ, ВОЗМЕЩЕНИЕ УЩЕРБА</t>
  </si>
  <si>
    <t xml:space="preserve"> 1 17 00000 00 0000 000</t>
  </si>
  <si>
    <t xml:space="preserve"> 1 17 05040 04 0000 180</t>
  </si>
  <si>
    <t>Прочие неналоговые доходы бюджетов городских округов</t>
  </si>
  <si>
    <t>1 17 14020 04 0000 150</t>
  </si>
  <si>
    <t>Средства самообложения граждан, зачисляемые в бюджеты городских округов</t>
  </si>
  <si>
    <t xml:space="preserve"> 2 02 10000 00 0000 150</t>
  </si>
  <si>
    <t xml:space="preserve"> 2 02 20000 00 0000 150</t>
  </si>
  <si>
    <t>Субсидии бюджетам  бюджетной системы  Российской Федерации  (межбюджетные субсидии)</t>
  </si>
  <si>
    <t xml:space="preserve"> 2 02 30000 00 0000 150</t>
  </si>
  <si>
    <t>2023 год</t>
  </si>
  <si>
    <r>
      <t>2023 год</t>
    </r>
    <r>
      <rPr>
        <sz val="11"/>
        <rFont val="Times New Roman"/>
        <family val="1"/>
        <charset val="204"/>
      </rPr>
      <t xml:space="preserve"> (</t>
    </r>
    <r>
      <rPr>
        <i/>
        <sz val="11"/>
        <rFont val="Times New Roman"/>
        <family val="1"/>
        <charset val="204"/>
      </rPr>
      <t>утверд. решением  ДСГО от 26.04.2023 № 255)</t>
    </r>
    <r>
      <rPr>
        <sz val="11"/>
        <rFont val="Times New Roman"/>
        <family val="1"/>
        <charset val="204"/>
      </rPr>
      <t xml:space="preserve">              </t>
    </r>
    <r>
      <rPr>
        <b/>
        <sz val="11"/>
        <rFont val="Times New Roman"/>
        <family val="1"/>
        <charset val="204"/>
      </rPr>
      <t xml:space="preserve">    </t>
    </r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</si>
  <si>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</si>
  <si>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к решению Думы Соликамского</t>
  </si>
  <si>
    <t>городского округа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</si>
  <si>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</si>
  <si>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</si>
  <si>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</si>
  <si>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</si>
  <si>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Приложение 2</t>
  </si>
  <si>
    <t>к решению Думы</t>
  </si>
  <si>
    <t>Соликамского городского округа</t>
  </si>
  <si>
    <t>Источники внутреннего финансирования дефицита бюджета на 2023 год и плановый период 2024 и 2025 годов</t>
  </si>
  <si>
    <t>код группы, подгруппы, статьи и вида источников</t>
  </si>
  <si>
    <t xml:space="preserve">наименование  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</si>
  <si>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</si>
  <si>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</si>
  <si>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</si>
  <si>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</si>
  <si>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итого источников внутреннего финансирования дефицита бюджета</t>
  </si>
  <si>
    <t>доходы</t>
  </si>
  <si>
    <t>расходы</t>
  </si>
  <si>
    <t>Дефицит</t>
  </si>
  <si>
    <t>от 20.12.2023 № 397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</si>
</sst>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0.0"/>
    <numFmt numFmtId="167" formatCode="#,##0.00000"/>
    <numFmt numFmtId="168" formatCode="0.000%"/>
  </numFmts>
  <fonts count="20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2"/>
      <color rgb="FFC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4" fillId="0" borderId="0"/>
    <xf numFmtId="0" fontId="5" fillId="0" borderId="0"/>
    <xf numFmtId="164" fontId="4" fillId="0" borderId="0" applyFont="0" applyFill="0" applyBorder="0" applyAlignment="0" applyProtection="0"/>
    <xf numFmtId="0" fontId="3" fillId="0" borderId="0"/>
    <xf numFmtId="164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94">
    <xf numFmtId="0" fontId="0" fillId="0" borderId="0" xfId="0"/>
    <xf numFmtId="0" fontId="2" fillId="0" borderId="0" xfId="2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165" fontId="2" fillId="0" borderId="1" xfId="2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wrapText="1"/>
    </xf>
    <xf numFmtId="166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165" fontId="1" fillId="0" borderId="3" xfId="0" applyNumberFormat="1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justify" wrapText="1"/>
    </xf>
    <xf numFmtId="0" fontId="2" fillId="0" borderId="2" xfId="0" applyFont="1" applyFill="1" applyBorder="1" applyAlignment="1">
      <alignment horizontal="justify" wrapText="1"/>
    </xf>
    <xf numFmtId="2" fontId="2" fillId="0" borderId="5" xfId="0" applyNumberFormat="1" applyFont="1" applyFill="1" applyBorder="1" applyAlignment="1">
      <alignment horizontal="justify" wrapText="1"/>
    </xf>
    <xf numFmtId="0" fontId="10" fillId="0" borderId="0" xfId="0" applyFont="1" applyAlignment="1">
      <alignment horizontal="justify" wrapText="1"/>
    </xf>
    <xf numFmtId="0" fontId="1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wrapText="1"/>
    </xf>
    <xf numFmtId="0" fontId="4" fillId="0" borderId="0" xfId="10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11" fillId="0" borderId="0" xfId="10" applyFont="1" applyFill="1" applyAlignment="1">
      <alignment vertical="center"/>
    </xf>
    <xf numFmtId="0" fontId="13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5" fillId="0" borderId="0" xfId="10" applyFont="1" applyFill="1" applyAlignment="1">
      <alignment vertical="center"/>
    </xf>
    <xf numFmtId="17" fontId="15" fillId="0" borderId="0" xfId="10" applyNumberFormat="1" applyFont="1" applyFill="1" applyAlignment="1">
      <alignment vertical="center"/>
    </xf>
    <xf numFmtId="0" fontId="16" fillId="0" borderId="0" xfId="10" applyFont="1" applyFill="1" applyAlignment="1">
      <alignment vertical="center"/>
    </xf>
    <xf numFmtId="0" fontId="17" fillId="0" borderId="0" xfId="1" applyFont="1" applyFill="1" applyAlignment="1">
      <alignment vertical="center" wrapText="1"/>
    </xf>
    <xf numFmtId="0" fontId="8" fillId="0" borderId="4" xfId="0" applyFont="1" applyFill="1" applyBorder="1" applyAlignment="1" applyProtection="1">
      <alignment wrapText="1"/>
    </xf>
    <xf numFmtId="0" fontId="16" fillId="0" borderId="0" xfId="0" applyFont="1" applyFill="1" applyAlignment="1">
      <alignment horizontal="right" vertical="center"/>
    </xf>
    <xf numFmtId="0" fontId="14" fillId="0" borderId="1" xfId="10" applyFont="1" applyFill="1" applyBorder="1" applyAlignment="1">
      <alignment horizontal="center" vertical="center" wrapText="1"/>
    </xf>
    <xf numFmtId="0" fontId="14" fillId="0" borderId="1" xfId="1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49" fontId="16" fillId="0" borderId="8" xfId="10" applyNumberFormat="1" applyFont="1" applyFill="1" applyBorder="1" applyAlignment="1">
      <alignment horizontal="center" vertical="center"/>
    </xf>
    <xf numFmtId="0" fontId="16" fillId="0" borderId="9" xfId="10" applyFont="1" applyFill="1" applyBorder="1" applyAlignment="1">
      <alignment horizontal="left" vertical="center"/>
    </xf>
    <xf numFmtId="165" fontId="16" fillId="0" borderId="9" xfId="10" applyNumberFormat="1" applyFont="1" applyFill="1" applyBorder="1" applyAlignment="1">
      <alignment vertical="center"/>
    </xf>
    <xf numFmtId="0" fontId="16" fillId="0" borderId="9" xfId="10" applyFont="1" applyFill="1" applyBorder="1" applyAlignment="1">
      <alignment vertical="center" wrapText="1"/>
    </xf>
    <xf numFmtId="0" fontId="16" fillId="0" borderId="9" xfId="10" applyFont="1" applyFill="1" applyBorder="1" applyAlignment="1">
      <alignment wrapText="1"/>
    </xf>
    <xf numFmtId="165" fontId="16" fillId="0" borderId="9" xfId="10" applyNumberFormat="1" applyFont="1" applyFill="1" applyBorder="1" applyAlignment="1">
      <alignment horizontal="center" wrapText="1"/>
    </xf>
    <xf numFmtId="0" fontId="16" fillId="0" borderId="10" xfId="10" applyFont="1" applyFill="1" applyBorder="1" applyAlignment="1">
      <alignment vertical="center" wrapText="1"/>
    </xf>
    <xf numFmtId="0" fontId="16" fillId="0" borderId="6" xfId="10" applyFont="1" applyFill="1" applyBorder="1" applyAlignment="1">
      <alignment wrapText="1"/>
    </xf>
    <xf numFmtId="165" fontId="16" fillId="0" borderId="11" xfId="10" applyNumberFormat="1" applyFont="1" applyFill="1" applyBorder="1" applyAlignment="1">
      <alignment horizontal="center" wrapText="1"/>
    </xf>
    <xf numFmtId="165" fontId="16" fillId="0" borderId="6" xfId="10" applyNumberFormat="1" applyFont="1" applyFill="1" applyBorder="1" applyAlignment="1">
      <alignment horizontal="center" wrapText="1"/>
    </xf>
    <xf numFmtId="0" fontId="4" fillId="0" borderId="0" xfId="10" applyFont="1" applyFill="1" applyBorder="1" applyAlignment="1">
      <alignment vertical="center"/>
    </xf>
    <xf numFmtId="0" fontId="16" fillId="0" borderId="8" xfId="0" applyFont="1" applyFill="1" applyBorder="1" applyAlignment="1">
      <alignment vertical="center" wrapText="1"/>
    </xf>
    <xf numFmtId="165" fontId="16" fillId="0" borderId="0" xfId="10" applyNumberFormat="1" applyFont="1" applyFill="1" applyBorder="1" applyAlignment="1">
      <alignment horizontal="center" wrapText="1"/>
    </xf>
    <xf numFmtId="0" fontId="16" fillId="0" borderId="12" xfId="0" applyFont="1" applyFill="1" applyBorder="1" applyAlignment="1">
      <alignment wrapText="1"/>
    </xf>
    <xf numFmtId="165" fontId="16" fillId="0" borderId="4" xfId="10" applyNumberFormat="1" applyFont="1" applyFill="1" applyBorder="1" applyAlignment="1">
      <alignment horizontal="center" wrapText="1"/>
    </xf>
    <xf numFmtId="165" fontId="16" fillId="0" borderId="3" xfId="10" applyNumberFormat="1" applyFont="1" applyFill="1" applyBorder="1" applyAlignment="1">
      <alignment horizontal="center" wrapText="1"/>
    </xf>
    <xf numFmtId="0" fontId="18" fillId="0" borderId="1" xfId="10" applyFont="1" applyFill="1" applyBorder="1" applyAlignment="1">
      <alignment horizontal="center" wrapText="1"/>
    </xf>
    <xf numFmtId="165" fontId="14" fillId="0" borderId="1" xfId="10" applyNumberFormat="1" applyFont="1" applyFill="1" applyBorder="1" applyAlignment="1">
      <alignment wrapText="1"/>
    </xf>
    <xf numFmtId="0" fontId="8" fillId="0" borderId="0" xfId="10" applyFont="1" applyFill="1" applyAlignment="1">
      <alignment horizontal="right" vertical="center"/>
    </xf>
    <xf numFmtId="165" fontId="0" fillId="0" borderId="0" xfId="0" applyNumberFormat="1" applyFill="1"/>
    <xf numFmtId="165" fontId="4" fillId="0" borderId="0" xfId="10" applyNumberFormat="1" applyFont="1" applyFill="1" applyAlignment="1">
      <alignment vertical="center"/>
    </xf>
    <xf numFmtId="167" fontId="12" fillId="0" borderId="0" xfId="0" applyNumberFormat="1" applyFont="1" applyFill="1" applyBorder="1" applyAlignment="1"/>
    <xf numFmtId="168" fontId="19" fillId="0" borderId="0" xfId="7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2" fillId="0" borderId="0" xfId="10" applyFont="1" applyFill="1" applyAlignment="1">
      <alignment vertical="center"/>
    </xf>
    <xf numFmtId="0" fontId="16" fillId="0" borderId="9" xfId="0" applyFont="1" applyFill="1" applyBorder="1" applyAlignment="1">
      <alignment horizontal="justify" wrapText="1"/>
    </xf>
    <xf numFmtId="0" fontId="16" fillId="0" borderId="3" xfId="0" applyFont="1" applyFill="1" applyBorder="1" applyAlignment="1">
      <alignment horizontal="justify" wrapText="1"/>
    </xf>
    <xf numFmtId="0" fontId="14" fillId="0" borderId="1" xfId="10" applyFont="1" applyFill="1" applyBorder="1" applyAlignment="1">
      <alignment horizontal="justify" wrapText="1"/>
    </xf>
    <xf numFmtId="0" fontId="16" fillId="0" borderId="9" xfId="10" applyFont="1" applyFill="1" applyBorder="1" applyAlignment="1">
      <alignment horizontal="justify" wrapText="1"/>
    </xf>
    <xf numFmtId="165" fontId="16" fillId="2" borderId="9" xfId="10" applyNumberFormat="1" applyFont="1" applyFill="1" applyBorder="1" applyAlignment="1">
      <alignment horizontal="center" wrapText="1"/>
    </xf>
    <xf numFmtId="165" fontId="14" fillId="2" borderId="1" xfId="10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4" fillId="0" borderId="0" xfId="10" applyFont="1" applyFill="1" applyAlignment="1">
      <alignment horizontal="center" vertical="center" wrapText="1"/>
    </xf>
    <xf numFmtId="0" fontId="14" fillId="0" borderId="0" xfId="10" applyFont="1" applyFill="1" applyAlignment="1">
      <alignment horizontal="center" vertical="center"/>
    </xf>
  </cellXfs>
  <cellStyles count="11">
    <cellStyle name="Обычный" xfId="0" builtinId="0"/>
    <cellStyle name="Обычный 12" xfId="3"/>
    <cellStyle name="Обычный 13 10" xfId="1"/>
    <cellStyle name="Обычный 20" xfId="5"/>
    <cellStyle name="Обычный_к думе 2009-2011 г. 2" xfId="2"/>
    <cellStyle name="Обычный_прил.3,5,7  к реш.  Расходы 2009-2011" xfId="10"/>
    <cellStyle name="Процентный 2" xfId="7"/>
    <cellStyle name="Финансовый 2" xfId="4"/>
    <cellStyle name="Финансовый 2 2" xfId="6"/>
    <cellStyle name="Финансовый 2 2 2" xfId="9"/>
    <cellStyle name="Финансовый 2 3" xfId="8"/>
  </cellStyles>
  <dxfs count="0"/>
  <tableStyles count="0" defaultTableStyle="TableStyleMedium2" defaultPivotStyle="PivotStyleLight16"/>
  <colors>
    <mruColors>
      <color rgb="FFFFFFCC"/>
      <color rgb="FF0000FF"/>
      <color rgb="FF66FF99"/>
      <color rgb="FFFFCC99"/>
      <color rgb="FFFFCCFF"/>
      <color rgb="FFFFCCCC"/>
      <color rgb="FFFF99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60"/>
  <sheetViews>
    <sheetView tabSelected="1" workbookViewId="0">
      <selection activeCell="O11" sqref="O11"/>
    </sheetView>
  </sheetViews>
  <sheetFormatPr defaultRowHeight="15.75" x14ac:dyDescent="0.25"/>
  <cols>
    <col min="1" max="1" width="24.7109375" style="10" customWidth="1"/>
    <col min="2" max="2" width="73.28515625" style="10" customWidth="1"/>
    <col min="3" max="3" width="17.85546875" style="10" hidden="1" customWidth="1"/>
    <col min="4" max="4" width="13.28515625" style="10" hidden="1" customWidth="1"/>
    <col min="5" max="5" width="17.28515625" style="10" customWidth="1"/>
    <col min="6" max="11" width="15.7109375" style="10" hidden="1" customWidth="1"/>
    <col min="12" max="16384" width="9.140625" style="10"/>
  </cols>
  <sheetData>
    <row r="1" spans="1:11" x14ac:dyDescent="0.25">
      <c r="A1" s="7" t="s">
        <v>14</v>
      </c>
      <c r="B1" s="8"/>
      <c r="C1" s="8"/>
      <c r="D1" s="8"/>
      <c r="E1" s="1" t="s">
        <v>33</v>
      </c>
      <c r="F1" s="8"/>
      <c r="G1" s="8"/>
      <c r="I1" s="9" t="s">
        <v>15</v>
      </c>
      <c r="J1" s="8"/>
      <c r="K1" s="8"/>
    </row>
    <row r="2" spans="1:11" x14ac:dyDescent="0.25">
      <c r="A2" s="7"/>
      <c r="B2" s="8"/>
      <c r="C2" s="8"/>
      <c r="D2" s="8"/>
      <c r="E2" s="2" t="s">
        <v>114</v>
      </c>
      <c r="F2" s="8"/>
      <c r="G2" s="8"/>
      <c r="I2" s="9"/>
      <c r="J2" s="8"/>
      <c r="K2" s="8"/>
    </row>
    <row r="3" spans="1:11" x14ac:dyDescent="0.25">
      <c r="A3" s="7"/>
      <c r="B3" s="8"/>
      <c r="C3" s="8"/>
      <c r="D3" s="8"/>
      <c r="E3" s="3" t="s">
        <v>115</v>
      </c>
      <c r="F3" s="8"/>
      <c r="G3" s="8"/>
      <c r="I3" s="9"/>
      <c r="J3" s="8"/>
      <c r="K3" s="8"/>
    </row>
    <row r="4" spans="1:11" x14ac:dyDescent="0.25">
      <c r="A4" s="7"/>
      <c r="B4" s="7"/>
      <c r="C4" s="7"/>
      <c r="D4" s="7"/>
      <c r="E4" s="3" t="s">
        <v>134</v>
      </c>
      <c r="F4" s="7"/>
      <c r="G4" s="7"/>
      <c r="I4" s="11" t="s">
        <v>11</v>
      </c>
      <c r="J4" s="7"/>
      <c r="K4" s="7"/>
    </row>
    <row r="5" spans="1:1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</row>
    <row r="6" spans="1:11" ht="42" customHeight="1" x14ac:dyDescent="0.25">
      <c r="A6" s="90" t="s">
        <v>16</v>
      </c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1" x14ac:dyDescent="0.25">
      <c r="A7" s="90" t="s">
        <v>12</v>
      </c>
      <c r="B7" s="91"/>
      <c r="C7" s="91"/>
      <c r="D7" s="91"/>
      <c r="E7" s="91"/>
      <c r="F7" s="91"/>
      <c r="G7" s="91"/>
      <c r="H7" s="91"/>
      <c r="I7" s="91"/>
      <c r="J7" s="91"/>
      <c r="K7" s="91"/>
    </row>
    <row r="8" spans="1:11" x14ac:dyDescent="0.25">
      <c r="A8" s="12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5">
      <c r="A9" s="14"/>
      <c r="B9" s="15"/>
      <c r="C9" s="15"/>
      <c r="D9" s="15"/>
      <c r="E9" s="17" t="s">
        <v>6</v>
      </c>
      <c r="F9" s="15"/>
      <c r="G9" s="15"/>
      <c r="H9" s="15"/>
      <c r="I9" s="15"/>
      <c r="J9" s="16"/>
    </row>
    <row r="10" spans="1:11" ht="39" customHeight="1" x14ac:dyDescent="0.25">
      <c r="A10" s="27" t="s">
        <v>34</v>
      </c>
      <c r="B10" s="27" t="s">
        <v>17</v>
      </c>
      <c r="C10" s="28" t="s">
        <v>112</v>
      </c>
      <c r="D10" s="31" t="s">
        <v>13</v>
      </c>
      <c r="E10" s="28" t="s">
        <v>111</v>
      </c>
      <c r="F10" s="18" t="s">
        <v>7</v>
      </c>
      <c r="G10" s="18" t="s">
        <v>13</v>
      </c>
      <c r="H10" s="18" t="s">
        <v>7</v>
      </c>
      <c r="I10" s="18" t="s">
        <v>8</v>
      </c>
      <c r="J10" s="18" t="s">
        <v>13</v>
      </c>
      <c r="K10" s="18" t="s">
        <v>18</v>
      </c>
    </row>
    <row r="11" spans="1:11" x14ac:dyDescent="0.25">
      <c r="A11" s="5" t="s">
        <v>0</v>
      </c>
      <c r="B11" s="29" t="s">
        <v>1</v>
      </c>
      <c r="C11" s="29" t="s">
        <v>4</v>
      </c>
      <c r="D11" s="29"/>
      <c r="E11" s="29" t="s">
        <v>4</v>
      </c>
      <c r="F11" s="5" t="s">
        <v>3</v>
      </c>
      <c r="G11" s="5" t="s">
        <v>5</v>
      </c>
      <c r="H11" s="5" t="s">
        <v>2</v>
      </c>
      <c r="I11" s="5" t="s">
        <v>9</v>
      </c>
      <c r="J11" s="5" t="s">
        <v>10</v>
      </c>
      <c r="K11" s="4">
        <v>5</v>
      </c>
    </row>
    <row r="12" spans="1:11" x14ac:dyDescent="0.25">
      <c r="A12" s="6" t="s">
        <v>35</v>
      </c>
      <c r="B12" s="39" t="s">
        <v>19</v>
      </c>
      <c r="C12" s="22">
        <f>C13+C15+C17+C21+C24+C27+C35+C38+C41+C46+C47</f>
        <v>1486975.4</v>
      </c>
      <c r="D12" s="22">
        <f>D13+D15+D17+D21+D24+D27+D38+D41+D46+D47</f>
        <v>131311.30000000005</v>
      </c>
      <c r="E12" s="22">
        <f>C12+D12</f>
        <v>1618286.7</v>
      </c>
      <c r="F12" s="19">
        <v>1521088</v>
      </c>
      <c r="G12" s="19">
        <v>0</v>
      </c>
      <c r="H12" s="19">
        <v>1521088</v>
      </c>
      <c r="I12" s="19">
        <v>1563058</v>
      </c>
      <c r="J12" s="19">
        <v>0</v>
      </c>
      <c r="K12" s="19">
        <v>1563058</v>
      </c>
    </row>
    <row r="13" spans="1:11" x14ac:dyDescent="0.25">
      <c r="A13" s="6" t="s">
        <v>36</v>
      </c>
      <c r="B13" s="39" t="s">
        <v>37</v>
      </c>
      <c r="C13" s="22">
        <v>941550</v>
      </c>
      <c r="D13" s="22">
        <f t="shared" ref="D13:D56" si="0">E13-C13</f>
        <v>68531.300000000047</v>
      </c>
      <c r="E13" s="22">
        <f>E14</f>
        <v>1010081.3</v>
      </c>
      <c r="F13" s="19">
        <v>10045</v>
      </c>
      <c r="G13" s="19">
        <v>0</v>
      </c>
      <c r="H13" s="19">
        <v>973025</v>
      </c>
      <c r="I13" s="19">
        <v>10045</v>
      </c>
      <c r="J13" s="19">
        <v>0</v>
      </c>
      <c r="K13" s="19">
        <v>1020673</v>
      </c>
    </row>
    <row r="14" spans="1:11" x14ac:dyDescent="0.25">
      <c r="A14" s="23" t="s">
        <v>38</v>
      </c>
      <c r="B14" s="40" t="s">
        <v>39</v>
      </c>
      <c r="C14" s="24">
        <v>941550</v>
      </c>
      <c r="D14" s="24">
        <f t="shared" si="0"/>
        <v>68531.300000000047</v>
      </c>
      <c r="E14" s="24">
        <v>1010081.3</v>
      </c>
      <c r="F14" s="21">
        <v>10000</v>
      </c>
      <c r="G14" s="21">
        <v>0</v>
      </c>
      <c r="H14" s="21">
        <v>973025</v>
      </c>
      <c r="I14" s="21">
        <v>10000</v>
      </c>
      <c r="J14" s="21">
        <v>0</v>
      </c>
      <c r="K14" s="21">
        <v>1020673</v>
      </c>
    </row>
    <row r="15" spans="1:11" ht="31.5" x14ac:dyDescent="0.25">
      <c r="A15" s="6" t="s">
        <v>40</v>
      </c>
      <c r="B15" s="39" t="s">
        <v>41</v>
      </c>
      <c r="C15" s="22">
        <v>19046</v>
      </c>
      <c r="D15" s="22">
        <f t="shared" si="0"/>
        <v>2281</v>
      </c>
      <c r="E15" s="22">
        <f>E16</f>
        <v>21327</v>
      </c>
      <c r="F15" s="19">
        <v>2392</v>
      </c>
      <c r="G15" s="19">
        <v>0</v>
      </c>
      <c r="H15" s="22">
        <v>19046</v>
      </c>
      <c r="I15" s="19"/>
      <c r="J15" s="21"/>
      <c r="K15" s="22">
        <v>19046</v>
      </c>
    </row>
    <row r="16" spans="1:11" ht="31.5" x14ac:dyDescent="0.25">
      <c r="A16" s="23" t="s">
        <v>42</v>
      </c>
      <c r="B16" s="40" t="s">
        <v>43</v>
      </c>
      <c r="C16" s="24">
        <v>19046</v>
      </c>
      <c r="D16" s="24">
        <f t="shared" si="0"/>
        <v>2281</v>
      </c>
      <c r="E16" s="24">
        <v>21327</v>
      </c>
      <c r="F16" s="21">
        <v>0</v>
      </c>
      <c r="G16" s="21">
        <v>0</v>
      </c>
      <c r="H16" s="24">
        <v>19046</v>
      </c>
      <c r="I16" s="21"/>
      <c r="J16" s="21"/>
      <c r="K16" s="24">
        <v>19046</v>
      </c>
    </row>
    <row r="17" spans="1:11" x14ac:dyDescent="0.25">
      <c r="A17" s="6" t="s">
        <v>44</v>
      </c>
      <c r="B17" s="39" t="s">
        <v>45</v>
      </c>
      <c r="C17" s="22">
        <f>C18+C19+C20</f>
        <v>146360</v>
      </c>
      <c r="D17" s="22">
        <f t="shared" si="0"/>
        <v>12854.700000000012</v>
      </c>
      <c r="E17" s="22">
        <f>E18+E19+E20</f>
        <v>159214.70000000001</v>
      </c>
      <c r="F17" s="19">
        <v>1812051.2</v>
      </c>
      <c r="G17" s="22">
        <f>G18</f>
        <v>-1587971.2000000002</v>
      </c>
      <c r="H17" s="22">
        <v>146360</v>
      </c>
      <c r="I17" s="22"/>
      <c r="J17" s="22"/>
      <c r="K17" s="22">
        <v>146360</v>
      </c>
    </row>
    <row r="18" spans="1:11" ht="31.5" x14ac:dyDescent="0.25">
      <c r="A18" s="23" t="s">
        <v>46</v>
      </c>
      <c r="B18" s="41" t="s">
        <v>47</v>
      </c>
      <c r="C18" s="24">
        <v>130200</v>
      </c>
      <c r="D18" s="24">
        <f t="shared" si="0"/>
        <v>14800</v>
      </c>
      <c r="E18" s="24">
        <v>145000</v>
      </c>
      <c r="F18" s="22">
        <v>1812051.2</v>
      </c>
      <c r="G18" s="22">
        <f>G19+G20+G21+G22</f>
        <v>-1587971.2000000002</v>
      </c>
      <c r="H18" s="24">
        <v>130200</v>
      </c>
      <c r="I18" s="22"/>
      <c r="J18" s="22"/>
      <c r="K18" s="24">
        <v>130200</v>
      </c>
    </row>
    <row r="19" spans="1:11" ht="15" customHeight="1" x14ac:dyDescent="0.25">
      <c r="A19" s="23" t="s">
        <v>48</v>
      </c>
      <c r="B19" s="40" t="s">
        <v>49</v>
      </c>
      <c r="C19" s="24">
        <v>160</v>
      </c>
      <c r="D19" s="24">
        <f t="shared" si="0"/>
        <v>54.699999999999989</v>
      </c>
      <c r="E19" s="24">
        <v>214.7</v>
      </c>
      <c r="F19" s="24">
        <v>148278.79999999999</v>
      </c>
      <c r="G19" s="24">
        <f>H19-F19</f>
        <v>-148118.79999999999</v>
      </c>
      <c r="H19" s="24">
        <v>160</v>
      </c>
      <c r="I19" s="24"/>
      <c r="J19" s="24"/>
      <c r="K19" s="24">
        <v>160</v>
      </c>
    </row>
    <row r="20" spans="1:11" ht="31.5" customHeight="1" x14ac:dyDescent="0.25">
      <c r="A20" s="23" t="s">
        <v>50</v>
      </c>
      <c r="B20" s="40" t="s">
        <v>51</v>
      </c>
      <c r="C20" s="24">
        <v>16000</v>
      </c>
      <c r="D20" s="24">
        <f t="shared" si="0"/>
        <v>-2000</v>
      </c>
      <c r="E20" s="24">
        <v>14000</v>
      </c>
      <c r="F20" s="24">
        <v>232271.6</v>
      </c>
      <c r="G20" s="24">
        <f t="shared" ref="G20:G22" si="1">H20-F20</f>
        <v>-216271.6</v>
      </c>
      <c r="H20" s="24">
        <v>16000</v>
      </c>
      <c r="I20" s="24"/>
      <c r="J20" s="24"/>
      <c r="K20" s="24">
        <v>16000</v>
      </c>
    </row>
    <row r="21" spans="1:11" x14ac:dyDescent="0.25">
      <c r="A21" s="6" t="s">
        <v>52</v>
      </c>
      <c r="B21" s="39" t="s">
        <v>53</v>
      </c>
      <c r="C21" s="22">
        <f>C22+C23</f>
        <v>154460</v>
      </c>
      <c r="D21" s="22">
        <f t="shared" si="0"/>
        <v>4540</v>
      </c>
      <c r="E21" s="22">
        <f>E22+E23</f>
        <v>159000</v>
      </c>
      <c r="F21" s="24">
        <v>1202741.8</v>
      </c>
      <c r="G21" s="24">
        <f t="shared" si="1"/>
        <v>-1048281.8</v>
      </c>
      <c r="H21" s="22">
        <f>H22+H23</f>
        <v>154460</v>
      </c>
      <c r="I21" s="24"/>
      <c r="J21" s="24"/>
      <c r="K21" s="22">
        <f>K22+K23</f>
        <v>154460</v>
      </c>
    </row>
    <row r="22" spans="1:11" x14ac:dyDescent="0.25">
      <c r="A22" s="23" t="s">
        <v>54</v>
      </c>
      <c r="B22" s="40" t="s">
        <v>55</v>
      </c>
      <c r="C22" s="24">
        <v>53460</v>
      </c>
      <c r="D22" s="24">
        <f t="shared" si="0"/>
        <v>11540</v>
      </c>
      <c r="E22" s="24">
        <v>65000</v>
      </c>
      <c r="F22" s="24">
        <v>228759</v>
      </c>
      <c r="G22" s="24">
        <f t="shared" si="1"/>
        <v>-175299</v>
      </c>
      <c r="H22" s="24">
        <v>53460</v>
      </c>
      <c r="I22" s="24"/>
      <c r="J22" s="24"/>
      <c r="K22" s="24">
        <v>53460</v>
      </c>
    </row>
    <row r="23" spans="1:11" x14ac:dyDescent="0.25">
      <c r="A23" s="23" t="s">
        <v>56</v>
      </c>
      <c r="B23" s="40" t="s">
        <v>57</v>
      </c>
      <c r="C23" s="24">
        <v>101000</v>
      </c>
      <c r="D23" s="24">
        <f t="shared" si="0"/>
        <v>-7000</v>
      </c>
      <c r="E23" s="24">
        <v>94000</v>
      </c>
      <c r="F23" s="22">
        <v>0</v>
      </c>
      <c r="G23" s="22">
        <v>0</v>
      </c>
      <c r="H23" s="24">
        <v>101000</v>
      </c>
      <c r="I23" s="22"/>
      <c r="J23" s="22"/>
      <c r="K23" s="24">
        <v>101000</v>
      </c>
    </row>
    <row r="24" spans="1:11" ht="20.25" customHeight="1" x14ac:dyDescent="0.25">
      <c r="A24" s="6" t="s">
        <v>58</v>
      </c>
      <c r="B24" s="39" t="s">
        <v>59</v>
      </c>
      <c r="C24" s="22">
        <f>C25+C26</f>
        <v>17010</v>
      </c>
      <c r="D24" s="22">
        <f>D25</f>
        <v>-1000</v>
      </c>
      <c r="E24" s="22">
        <v>16010</v>
      </c>
      <c r="F24" s="24">
        <v>0</v>
      </c>
      <c r="G24" s="24">
        <v>0</v>
      </c>
      <c r="H24" s="22">
        <f>H25+H26</f>
        <v>17000</v>
      </c>
      <c r="I24" s="24"/>
      <c r="J24" s="24"/>
      <c r="K24" s="22">
        <f>K25+K26</f>
        <v>17000</v>
      </c>
    </row>
    <row r="25" spans="1:11" ht="31.5" x14ac:dyDescent="0.25">
      <c r="A25" s="23" t="s">
        <v>60</v>
      </c>
      <c r="B25" s="40" t="s">
        <v>61</v>
      </c>
      <c r="C25" s="24">
        <v>17000</v>
      </c>
      <c r="D25" s="24">
        <f t="shared" si="0"/>
        <v>-1000</v>
      </c>
      <c r="E25" s="24">
        <v>16000</v>
      </c>
      <c r="F25" s="22">
        <v>0</v>
      </c>
      <c r="G25" s="22">
        <v>0</v>
      </c>
      <c r="H25" s="24">
        <v>17000</v>
      </c>
      <c r="I25" s="24"/>
      <c r="J25" s="24"/>
      <c r="K25" s="25">
        <v>17000</v>
      </c>
    </row>
    <row r="26" spans="1:11" ht="18" hidden="1" customHeight="1" x14ac:dyDescent="0.25">
      <c r="A26" s="23" t="s">
        <v>62</v>
      </c>
      <c r="B26" s="40" t="s">
        <v>63</v>
      </c>
      <c r="C26" s="24">
        <v>10</v>
      </c>
      <c r="D26" s="22">
        <f t="shared" si="0"/>
        <v>5</v>
      </c>
      <c r="E26" s="24">
        <v>15</v>
      </c>
      <c r="F26" s="24">
        <v>0</v>
      </c>
      <c r="G26" s="24">
        <v>0</v>
      </c>
      <c r="H26" s="24"/>
      <c r="I26" s="24"/>
      <c r="J26" s="24"/>
      <c r="K26" s="25"/>
    </row>
    <row r="27" spans="1:11" ht="48.75" customHeight="1" x14ac:dyDescent="0.25">
      <c r="A27" s="6" t="s">
        <v>64</v>
      </c>
      <c r="B27" s="39" t="s">
        <v>65</v>
      </c>
      <c r="C27" s="22">
        <f>C28+C29+C30+C31+C32+C33</f>
        <v>161989</v>
      </c>
      <c r="D27" s="22">
        <f t="shared" si="0"/>
        <v>18945.799999999988</v>
      </c>
      <c r="E27" s="22">
        <v>180934.8</v>
      </c>
      <c r="F27" s="22">
        <v>0</v>
      </c>
      <c r="G27" s="22">
        <v>0</v>
      </c>
      <c r="H27" s="22">
        <v>155980</v>
      </c>
      <c r="I27" s="22"/>
      <c r="J27" s="22"/>
      <c r="K27" s="22">
        <v>155980</v>
      </c>
    </row>
    <row r="28" spans="1:11" ht="63" customHeight="1" x14ac:dyDescent="0.25">
      <c r="A28" s="23" t="s">
        <v>66</v>
      </c>
      <c r="B28" s="40" t="s">
        <v>67</v>
      </c>
      <c r="C28" s="24">
        <v>121000</v>
      </c>
      <c r="D28" s="24">
        <f t="shared" si="0"/>
        <v>4000</v>
      </c>
      <c r="E28" s="24">
        <v>125000</v>
      </c>
      <c r="F28" s="24">
        <v>0</v>
      </c>
      <c r="G28" s="24">
        <v>0</v>
      </c>
      <c r="H28" s="24">
        <v>121000</v>
      </c>
      <c r="I28" s="24"/>
      <c r="J28" s="24"/>
      <c r="K28" s="24">
        <v>121000</v>
      </c>
    </row>
    <row r="29" spans="1:11" ht="63" x14ac:dyDescent="0.25">
      <c r="A29" s="23" t="s">
        <v>68</v>
      </c>
      <c r="B29" s="40" t="s">
        <v>69</v>
      </c>
      <c r="C29" s="24">
        <v>10750</v>
      </c>
      <c r="D29" s="24">
        <f t="shared" si="0"/>
        <v>2217</v>
      </c>
      <c r="E29" s="24">
        <v>12967</v>
      </c>
      <c r="F29" s="22">
        <f t="shared" ref="F29:G29" si="2">F12+F17</f>
        <v>3333139.2</v>
      </c>
      <c r="G29" s="22">
        <f t="shared" si="2"/>
        <v>-1587971.2000000002</v>
      </c>
      <c r="H29" s="24">
        <v>10750</v>
      </c>
      <c r="I29" s="22"/>
      <c r="J29" s="22"/>
      <c r="K29" s="24">
        <v>10750</v>
      </c>
    </row>
    <row r="30" spans="1:11" ht="31.5" x14ac:dyDescent="0.25">
      <c r="A30" s="23" t="s">
        <v>70</v>
      </c>
      <c r="B30" s="40" t="s">
        <v>71</v>
      </c>
      <c r="C30" s="24">
        <v>7400</v>
      </c>
      <c r="D30" s="24">
        <f t="shared" si="0"/>
        <v>400</v>
      </c>
      <c r="E30" s="24">
        <v>7800</v>
      </c>
      <c r="H30" s="24">
        <v>6000</v>
      </c>
      <c r="K30" s="24">
        <v>5800</v>
      </c>
    </row>
    <row r="31" spans="1:11" ht="78" customHeight="1" x14ac:dyDescent="0.25">
      <c r="A31" s="23" t="s">
        <v>72</v>
      </c>
      <c r="B31" s="40" t="s">
        <v>73</v>
      </c>
      <c r="C31" s="24">
        <v>10400</v>
      </c>
      <c r="D31" s="24">
        <f t="shared" si="0"/>
        <v>3800</v>
      </c>
      <c r="E31" s="24">
        <v>14200</v>
      </c>
      <c r="H31" s="24">
        <v>10400</v>
      </c>
      <c r="K31" s="24">
        <v>10400</v>
      </c>
    </row>
    <row r="32" spans="1:11" ht="47.25" x14ac:dyDescent="0.25">
      <c r="A32" s="23" t="s">
        <v>74</v>
      </c>
      <c r="B32" s="40" t="s">
        <v>75</v>
      </c>
      <c r="C32" s="24">
        <v>2700</v>
      </c>
      <c r="D32" s="24">
        <f t="shared" si="0"/>
        <v>480.80000000000018</v>
      </c>
      <c r="E32" s="24">
        <v>3180.8</v>
      </c>
      <c r="H32" s="24">
        <v>2100</v>
      </c>
      <c r="K32" s="24">
        <v>2100</v>
      </c>
    </row>
    <row r="33" spans="1:11" ht="80.25" customHeight="1" x14ac:dyDescent="0.25">
      <c r="A33" s="23" t="s">
        <v>76</v>
      </c>
      <c r="B33" s="40" t="s">
        <v>77</v>
      </c>
      <c r="C33" s="24">
        <v>9739</v>
      </c>
      <c r="D33" s="24">
        <f t="shared" si="0"/>
        <v>5161</v>
      </c>
      <c r="E33" s="24">
        <v>14900</v>
      </c>
      <c r="H33" s="32">
        <v>9843</v>
      </c>
      <c r="K33" s="32">
        <v>9930</v>
      </c>
    </row>
    <row r="34" spans="1:11" ht="94.5" x14ac:dyDescent="0.25">
      <c r="A34" s="23" t="s">
        <v>78</v>
      </c>
      <c r="B34" s="42" t="s">
        <v>113</v>
      </c>
      <c r="C34" s="24"/>
      <c r="D34" s="24">
        <v>2887</v>
      </c>
      <c r="E34" s="24">
        <f>D34</f>
        <v>2887</v>
      </c>
      <c r="H34" s="33">
        <v>0</v>
      </c>
      <c r="I34" s="33"/>
      <c r="J34" s="33"/>
      <c r="K34" s="33">
        <v>0</v>
      </c>
    </row>
    <row r="35" spans="1:11" ht="12.75" hidden="1" customHeight="1" x14ac:dyDescent="0.25">
      <c r="A35" s="6" t="s">
        <v>79</v>
      </c>
      <c r="B35" s="39" t="s">
        <v>80</v>
      </c>
      <c r="C35" s="22">
        <f>C36+C37</f>
        <v>9921</v>
      </c>
      <c r="D35" s="22">
        <f t="shared" si="0"/>
        <v>0</v>
      </c>
      <c r="E35" s="22">
        <f>E36+E37</f>
        <v>9921</v>
      </c>
      <c r="H35" s="34"/>
      <c r="I35" s="34"/>
      <c r="J35" s="34"/>
      <c r="K35" s="34"/>
    </row>
    <row r="36" spans="1:11" ht="13.5" hidden="1" customHeight="1" x14ac:dyDescent="0.25">
      <c r="A36" s="23" t="s">
        <v>81</v>
      </c>
      <c r="B36" s="40" t="s">
        <v>82</v>
      </c>
      <c r="C36" s="24">
        <v>8821</v>
      </c>
      <c r="D36" s="22">
        <f t="shared" si="0"/>
        <v>0</v>
      </c>
      <c r="E36" s="24">
        <v>8821</v>
      </c>
      <c r="H36" s="34"/>
      <c r="I36" s="34"/>
      <c r="J36" s="34"/>
      <c r="K36" s="34"/>
    </row>
    <row r="37" spans="1:11" ht="27.75" hidden="1" customHeight="1" x14ac:dyDescent="0.25">
      <c r="A37" s="23" t="s">
        <v>83</v>
      </c>
      <c r="B37" s="40" t="s">
        <v>84</v>
      </c>
      <c r="C37" s="24">
        <v>1100</v>
      </c>
      <c r="D37" s="22">
        <f t="shared" si="0"/>
        <v>0</v>
      </c>
      <c r="E37" s="24">
        <v>1100</v>
      </c>
      <c r="H37" s="34"/>
      <c r="I37" s="34"/>
      <c r="J37" s="34"/>
      <c r="K37" s="34"/>
    </row>
    <row r="38" spans="1:11" ht="31.5" x14ac:dyDescent="0.25">
      <c r="A38" s="6" t="s">
        <v>85</v>
      </c>
      <c r="B38" s="39" t="s">
        <v>86</v>
      </c>
      <c r="C38" s="22">
        <f>C39+C40</f>
        <v>4657</v>
      </c>
      <c r="D38" s="22">
        <f t="shared" si="0"/>
        <v>-1112</v>
      </c>
      <c r="E38" s="22">
        <f>E39+E40</f>
        <v>3545</v>
      </c>
      <c r="H38" s="22">
        <v>10045</v>
      </c>
      <c r="I38" s="22">
        <v>4612</v>
      </c>
      <c r="J38" s="22">
        <v>4612</v>
      </c>
      <c r="K38" s="22">
        <v>10045</v>
      </c>
    </row>
    <row r="39" spans="1:11" ht="31.5" x14ac:dyDescent="0.25">
      <c r="A39" s="23" t="s">
        <v>87</v>
      </c>
      <c r="B39" s="40" t="s">
        <v>88</v>
      </c>
      <c r="C39" s="24">
        <v>45</v>
      </c>
      <c r="D39" s="22">
        <f t="shared" si="0"/>
        <v>0</v>
      </c>
      <c r="E39" s="24">
        <v>45</v>
      </c>
      <c r="H39" s="24">
        <v>10000</v>
      </c>
      <c r="I39" s="24">
        <v>4612</v>
      </c>
      <c r="J39" s="24">
        <v>4612</v>
      </c>
      <c r="K39" s="24">
        <v>10000</v>
      </c>
    </row>
    <row r="40" spans="1:11" x14ac:dyDescent="0.25">
      <c r="A40" s="23" t="s">
        <v>89</v>
      </c>
      <c r="B40" s="40" t="s">
        <v>20</v>
      </c>
      <c r="C40" s="24">
        <v>4612</v>
      </c>
      <c r="D40" s="24">
        <f t="shared" si="0"/>
        <v>-1112</v>
      </c>
      <c r="E40" s="24">
        <v>3500</v>
      </c>
      <c r="H40" s="24">
        <v>10000</v>
      </c>
      <c r="I40" s="24">
        <v>4612</v>
      </c>
      <c r="J40" s="24">
        <v>4612</v>
      </c>
      <c r="K40" s="24">
        <v>10000</v>
      </c>
    </row>
    <row r="41" spans="1:11" ht="31.5" x14ac:dyDescent="0.25">
      <c r="A41" s="6" t="s">
        <v>90</v>
      </c>
      <c r="B41" s="39" t="s">
        <v>91</v>
      </c>
      <c r="C41" s="22">
        <f>C42+C43+C44+C45</f>
        <v>8570</v>
      </c>
      <c r="D41" s="22">
        <f t="shared" si="0"/>
        <v>33073.5</v>
      </c>
      <c r="E41" s="22">
        <f>E42+E43+E44+E45</f>
        <v>41643.5</v>
      </c>
      <c r="H41" s="35">
        <f>H42+H43+H44+H45</f>
        <v>10215</v>
      </c>
      <c r="K41" s="35">
        <f>K42+K43+K44+K45</f>
        <v>7450</v>
      </c>
    </row>
    <row r="42" spans="1:11" ht="78.75" x14ac:dyDescent="0.25">
      <c r="A42" s="23" t="s">
        <v>92</v>
      </c>
      <c r="B42" s="40" t="s">
        <v>93</v>
      </c>
      <c r="C42" s="24">
        <v>1300</v>
      </c>
      <c r="D42" s="24">
        <f t="shared" si="0"/>
        <v>5650</v>
      </c>
      <c r="E42" s="24">
        <v>6950</v>
      </c>
      <c r="H42" s="24">
        <v>2540</v>
      </c>
      <c r="K42" s="24">
        <v>350</v>
      </c>
    </row>
    <row r="43" spans="1:11" ht="47.25" x14ac:dyDescent="0.25">
      <c r="A43" s="23" t="s">
        <v>94</v>
      </c>
      <c r="B43" s="40" t="s">
        <v>95</v>
      </c>
      <c r="C43" s="24">
        <v>5000</v>
      </c>
      <c r="D43" s="24">
        <f t="shared" si="0"/>
        <v>13206</v>
      </c>
      <c r="E43" s="24">
        <v>18206</v>
      </c>
      <c r="H43" s="24">
        <v>5670</v>
      </c>
      <c r="K43" s="24">
        <v>5000</v>
      </c>
    </row>
    <row r="44" spans="1:11" ht="48.75" customHeight="1" x14ac:dyDescent="0.25">
      <c r="A44" s="20" t="s">
        <v>96</v>
      </c>
      <c r="B44" s="40" t="s">
        <v>97</v>
      </c>
      <c r="C44" s="24">
        <v>270</v>
      </c>
      <c r="D44" s="24">
        <f t="shared" si="0"/>
        <v>2697</v>
      </c>
      <c r="E44" s="24">
        <v>2967</v>
      </c>
      <c r="H44" s="24">
        <v>5</v>
      </c>
      <c r="K44" s="24">
        <v>100</v>
      </c>
    </row>
    <row r="45" spans="1:11" ht="78" customHeight="1" x14ac:dyDescent="0.25">
      <c r="A45" s="23" t="s">
        <v>98</v>
      </c>
      <c r="B45" s="40" t="s">
        <v>99</v>
      </c>
      <c r="C45" s="24">
        <v>2000</v>
      </c>
      <c r="D45" s="24">
        <f t="shared" si="0"/>
        <v>11520.5</v>
      </c>
      <c r="E45" s="24">
        <v>13520.5</v>
      </c>
      <c r="H45" s="24">
        <v>2000</v>
      </c>
      <c r="K45" s="24">
        <v>2000</v>
      </c>
    </row>
    <row r="46" spans="1:11" x14ac:dyDescent="0.25">
      <c r="A46" s="6" t="s">
        <v>100</v>
      </c>
      <c r="B46" s="39" t="s">
        <v>101</v>
      </c>
      <c r="C46" s="22">
        <v>20221</v>
      </c>
      <c r="D46" s="22">
        <f t="shared" si="0"/>
        <v>-6221</v>
      </c>
      <c r="E46" s="22">
        <v>14000</v>
      </c>
      <c r="H46" s="22">
        <v>20221</v>
      </c>
      <c r="K46" s="22">
        <v>20221</v>
      </c>
    </row>
    <row r="47" spans="1:11" x14ac:dyDescent="0.25">
      <c r="A47" s="6" t="s">
        <v>102</v>
      </c>
      <c r="B47" s="39" t="s">
        <v>21</v>
      </c>
      <c r="C47" s="22">
        <f>C48+C49+C50</f>
        <v>3191.4</v>
      </c>
      <c r="D47" s="22">
        <f t="shared" si="0"/>
        <v>-582</v>
      </c>
      <c r="E47" s="22">
        <f>E48+E49+E50</f>
        <v>2609.4</v>
      </c>
      <c r="H47" s="22">
        <v>2392</v>
      </c>
      <c r="K47" s="22">
        <v>2392</v>
      </c>
    </row>
    <row r="48" spans="1:11" x14ac:dyDescent="0.25">
      <c r="A48" s="23" t="s">
        <v>103</v>
      </c>
      <c r="B48" s="40" t="s">
        <v>104</v>
      </c>
      <c r="C48" s="24">
        <v>2377</v>
      </c>
      <c r="D48" s="24">
        <v>-582</v>
      </c>
      <c r="E48" s="24">
        <v>1795</v>
      </c>
      <c r="H48" s="24">
        <v>2392</v>
      </c>
      <c r="K48" s="24">
        <v>2392</v>
      </c>
    </row>
    <row r="49" spans="1:11" ht="31.5" hidden="1" x14ac:dyDescent="0.25">
      <c r="A49" s="23" t="s">
        <v>105</v>
      </c>
      <c r="B49" s="40" t="s">
        <v>106</v>
      </c>
      <c r="C49" s="24">
        <v>128.4</v>
      </c>
      <c r="D49" s="22">
        <f t="shared" si="0"/>
        <v>0</v>
      </c>
      <c r="E49" s="24">
        <v>128.4</v>
      </c>
    </row>
    <row r="50" spans="1:11" hidden="1" x14ac:dyDescent="0.25">
      <c r="A50" s="23" t="s">
        <v>22</v>
      </c>
      <c r="B50" s="40" t="s">
        <v>23</v>
      </c>
      <c r="C50" s="24">
        <v>686</v>
      </c>
      <c r="D50" s="22">
        <f t="shared" si="0"/>
        <v>0</v>
      </c>
      <c r="E50" s="24">
        <v>686</v>
      </c>
    </row>
    <row r="51" spans="1:11" hidden="1" x14ac:dyDescent="0.25">
      <c r="A51" s="6" t="s">
        <v>24</v>
      </c>
      <c r="B51" s="39" t="s">
        <v>25</v>
      </c>
      <c r="C51" s="22">
        <f>C52</f>
        <v>1996949.3</v>
      </c>
      <c r="D51" s="22">
        <f t="shared" si="0"/>
        <v>-1986739.5</v>
      </c>
      <c r="E51" s="22">
        <f>E52</f>
        <v>10209.799999999999</v>
      </c>
    </row>
    <row r="52" spans="1:11" ht="31.5" hidden="1" x14ac:dyDescent="0.25">
      <c r="A52" s="6" t="s">
        <v>26</v>
      </c>
      <c r="B52" s="39" t="s">
        <v>27</v>
      </c>
      <c r="C52" s="22">
        <f>C53+C54+C55+C56</f>
        <v>1996949.3</v>
      </c>
      <c r="D52" s="22">
        <f t="shared" si="0"/>
        <v>-1986739.5</v>
      </c>
      <c r="E52" s="22">
        <f>E54+E55+E56</f>
        <v>10209.799999999999</v>
      </c>
    </row>
    <row r="53" spans="1:11" hidden="1" x14ac:dyDescent="0.25">
      <c r="A53" s="23" t="s">
        <v>107</v>
      </c>
      <c r="B53" s="40" t="s">
        <v>28</v>
      </c>
      <c r="C53" s="24">
        <v>151951.29999999999</v>
      </c>
      <c r="D53" s="22">
        <f t="shared" si="0"/>
        <v>-151951.29999999999</v>
      </c>
      <c r="E53" s="24"/>
    </row>
    <row r="54" spans="1:11" ht="31.5" hidden="1" x14ac:dyDescent="0.25">
      <c r="A54" s="23" t="s">
        <v>108</v>
      </c>
      <c r="B54" s="40" t="s">
        <v>109</v>
      </c>
      <c r="C54" s="24">
        <v>336961.5</v>
      </c>
      <c r="D54" s="22">
        <f t="shared" si="0"/>
        <v>-339361.5</v>
      </c>
      <c r="E54" s="24">
        <v>-2400</v>
      </c>
    </row>
    <row r="55" spans="1:11" hidden="1" x14ac:dyDescent="0.25">
      <c r="A55" s="23" t="s">
        <v>110</v>
      </c>
      <c r="B55" s="40" t="s">
        <v>29</v>
      </c>
      <c r="C55" s="24">
        <v>1203626.2</v>
      </c>
      <c r="D55" s="22">
        <f t="shared" si="0"/>
        <v>-1203332.8999999999</v>
      </c>
      <c r="E55" s="30">
        <f>-7.6+300.9</f>
        <v>293.29999999999995</v>
      </c>
    </row>
    <row r="56" spans="1:11" hidden="1" x14ac:dyDescent="0.25">
      <c r="A56" s="23" t="s">
        <v>30</v>
      </c>
      <c r="B56" s="40" t="s">
        <v>31</v>
      </c>
      <c r="C56" s="24">
        <v>304410.3</v>
      </c>
      <c r="D56" s="22">
        <f t="shared" si="0"/>
        <v>-292093.8</v>
      </c>
      <c r="E56" s="24">
        <v>12316.5</v>
      </c>
    </row>
    <row r="57" spans="1:11" x14ac:dyDescent="0.25">
      <c r="A57" s="6" t="s">
        <v>24</v>
      </c>
      <c r="B57" s="39" t="s">
        <v>25</v>
      </c>
      <c r="C57" s="24"/>
      <c r="D57" s="22"/>
      <c r="E57" s="22">
        <v>2165012.7000000002</v>
      </c>
      <c r="F57" s="22">
        <v>2165012.7000000002</v>
      </c>
      <c r="G57" s="22">
        <v>2165012.7000000002</v>
      </c>
      <c r="H57" s="22">
        <v>1811187.4</v>
      </c>
      <c r="I57" s="22">
        <v>2165012.7000000002</v>
      </c>
      <c r="J57" s="22">
        <v>2165012.7000000002</v>
      </c>
      <c r="K57" s="22">
        <v>1703572.2</v>
      </c>
    </row>
    <row r="58" spans="1:11" ht="78.75" hidden="1" x14ac:dyDescent="0.25">
      <c r="A58" s="36" t="s">
        <v>116</v>
      </c>
      <c r="B58" s="43" t="s">
        <v>117</v>
      </c>
      <c r="C58" s="24"/>
      <c r="D58" s="22"/>
      <c r="E58" s="37">
        <v>41655.699999999997</v>
      </c>
      <c r="H58" s="22">
        <v>0</v>
      </c>
      <c r="I58" s="22">
        <v>2165012.7000000002</v>
      </c>
      <c r="J58" s="22">
        <v>2165012.7000000002</v>
      </c>
      <c r="K58" s="22">
        <v>0</v>
      </c>
    </row>
    <row r="59" spans="1:11" ht="31.5" hidden="1" x14ac:dyDescent="0.25">
      <c r="A59" s="38" t="s">
        <v>118</v>
      </c>
      <c r="B59" s="44" t="s">
        <v>119</v>
      </c>
      <c r="C59" s="24"/>
      <c r="D59" s="22"/>
      <c r="E59" s="25">
        <v>41655.699999999997</v>
      </c>
      <c r="H59" s="24">
        <v>0</v>
      </c>
      <c r="I59" s="24">
        <v>2165012.7000000002</v>
      </c>
      <c r="J59" s="24">
        <v>2165012.7000000002</v>
      </c>
      <c r="K59" s="24">
        <v>0</v>
      </c>
    </row>
    <row r="60" spans="1:11" ht="25.5" customHeight="1" x14ac:dyDescent="0.25">
      <c r="A60" s="26"/>
      <c r="B60" s="39" t="s">
        <v>32</v>
      </c>
      <c r="C60" s="22">
        <v>3651988.1</v>
      </c>
      <c r="D60" s="22">
        <f>D12</f>
        <v>131311.30000000005</v>
      </c>
      <c r="E60" s="22">
        <f>C60+D60</f>
        <v>3783299.4000000004</v>
      </c>
      <c r="F60" s="22">
        <f t="shared" ref="F60:J60" si="3">D60+E60</f>
        <v>3914610.7</v>
      </c>
      <c r="G60" s="22">
        <f t="shared" si="3"/>
        <v>7697910.1000000006</v>
      </c>
      <c r="H60" s="22">
        <v>3332275.4</v>
      </c>
      <c r="I60" s="22">
        <f t="shared" si="3"/>
        <v>11030185.5</v>
      </c>
      <c r="J60" s="22">
        <f t="shared" si="3"/>
        <v>14362460.9</v>
      </c>
      <c r="K60" s="22">
        <v>3266630.2</v>
      </c>
    </row>
  </sheetData>
  <mergeCells count="2">
    <mergeCell ref="A6:K6"/>
    <mergeCell ref="A7:K7"/>
  </mergeCells>
  <pageMargins left="0.98425196850393704" right="0.39370078740157483" top="0.39370078740157483" bottom="0.39370078740157483" header="0.31496062992125984" footer="0.31496062992125984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6"/>
  <sheetViews>
    <sheetView topLeftCell="A13" workbookViewId="0">
      <selection activeCell="B32" sqref="B32"/>
    </sheetView>
  </sheetViews>
  <sheetFormatPr defaultRowHeight="12.75" x14ac:dyDescent="0.2"/>
  <cols>
    <col min="1" max="1" width="28.85546875" style="45" customWidth="1"/>
    <col min="2" max="2" width="82" style="45" customWidth="1"/>
    <col min="3" max="3" width="16.42578125" style="45" customWidth="1"/>
    <col min="4" max="4" width="16" style="45" customWidth="1"/>
    <col min="5" max="5" width="15" style="45" customWidth="1"/>
    <col min="6" max="9" width="20.140625" style="45" customWidth="1"/>
    <col min="10" max="247" width="9.140625" style="45"/>
    <col min="248" max="248" width="29.28515625" style="45" customWidth="1"/>
    <col min="249" max="249" width="82" style="45" customWidth="1"/>
    <col min="250" max="251" width="0" style="45" hidden="1" customWidth="1"/>
    <col min="252" max="252" width="16.42578125" style="45" customWidth="1"/>
    <col min="253" max="253" width="14.7109375" style="45" customWidth="1"/>
    <col min="254" max="254" width="14.5703125" style="45" customWidth="1"/>
    <col min="255" max="503" width="9.140625" style="45"/>
    <col min="504" max="504" width="29.28515625" style="45" customWidth="1"/>
    <col min="505" max="505" width="82" style="45" customWidth="1"/>
    <col min="506" max="507" width="0" style="45" hidden="1" customWidth="1"/>
    <col min="508" max="508" width="16.42578125" style="45" customWidth="1"/>
    <col min="509" max="509" width="14.7109375" style="45" customWidth="1"/>
    <col min="510" max="510" width="14.5703125" style="45" customWidth="1"/>
    <col min="511" max="759" width="9.140625" style="45"/>
    <col min="760" max="760" width="29.28515625" style="45" customWidth="1"/>
    <col min="761" max="761" width="82" style="45" customWidth="1"/>
    <col min="762" max="763" width="0" style="45" hidden="1" customWidth="1"/>
    <col min="764" max="764" width="16.42578125" style="45" customWidth="1"/>
    <col min="765" max="765" width="14.7109375" style="45" customWidth="1"/>
    <col min="766" max="766" width="14.5703125" style="45" customWidth="1"/>
    <col min="767" max="1015" width="9.140625" style="45"/>
    <col min="1016" max="1016" width="29.28515625" style="45" customWidth="1"/>
    <col min="1017" max="1017" width="82" style="45" customWidth="1"/>
    <col min="1018" max="1019" width="0" style="45" hidden="1" customWidth="1"/>
    <col min="1020" max="1020" width="16.42578125" style="45" customWidth="1"/>
    <col min="1021" max="1021" width="14.7109375" style="45" customWidth="1"/>
    <col min="1022" max="1022" width="14.5703125" style="45" customWidth="1"/>
    <col min="1023" max="1271" width="9.140625" style="45"/>
    <col min="1272" max="1272" width="29.28515625" style="45" customWidth="1"/>
    <col min="1273" max="1273" width="82" style="45" customWidth="1"/>
    <col min="1274" max="1275" width="0" style="45" hidden="1" customWidth="1"/>
    <col min="1276" max="1276" width="16.42578125" style="45" customWidth="1"/>
    <col min="1277" max="1277" width="14.7109375" style="45" customWidth="1"/>
    <col min="1278" max="1278" width="14.5703125" style="45" customWidth="1"/>
    <col min="1279" max="1527" width="9.140625" style="45"/>
    <col min="1528" max="1528" width="29.28515625" style="45" customWidth="1"/>
    <col min="1529" max="1529" width="82" style="45" customWidth="1"/>
    <col min="1530" max="1531" width="0" style="45" hidden="1" customWidth="1"/>
    <col min="1532" max="1532" width="16.42578125" style="45" customWidth="1"/>
    <col min="1533" max="1533" width="14.7109375" style="45" customWidth="1"/>
    <col min="1534" max="1534" width="14.5703125" style="45" customWidth="1"/>
    <col min="1535" max="1783" width="9.140625" style="45"/>
    <col min="1784" max="1784" width="29.28515625" style="45" customWidth="1"/>
    <col min="1785" max="1785" width="82" style="45" customWidth="1"/>
    <col min="1786" max="1787" width="0" style="45" hidden="1" customWidth="1"/>
    <col min="1788" max="1788" width="16.42578125" style="45" customWidth="1"/>
    <col min="1789" max="1789" width="14.7109375" style="45" customWidth="1"/>
    <col min="1790" max="1790" width="14.5703125" style="45" customWidth="1"/>
    <col min="1791" max="2039" width="9.140625" style="45"/>
    <col min="2040" max="2040" width="29.28515625" style="45" customWidth="1"/>
    <col min="2041" max="2041" width="82" style="45" customWidth="1"/>
    <col min="2042" max="2043" width="0" style="45" hidden="1" customWidth="1"/>
    <col min="2044" max="2044" width="16.42578125" style="45" customWidth="1"/>
    <col min="2045" max="2045" width="14.7109375" style="45" customWidth="1"/>
    <col min="2046" max="2046" width="14.5703125" style="45" customWidth="1"/>
    <col min="2047" max="2295" width="9.140625" style="45"/>
    <col min="2296" max="2296" width="29.28515625" style="45" customWidth="1"/>
    <col min="2297" max="2297" width="82" style="45" customWidth="1"/>
    <col min="2298" max="2299" width="0" style="45" hidden="1" customWidth="1"/>
    <col min="2300" max="2300" width="16.42578125" style="45" customWidth="1"/>
    <col min="2301" max="2301" width="14.7109375" style="45" customWidth="1"/>
    <col min="2302" max="2302" width="14.5703125" style="45" customWidth="1"/>
    <col min="2303" max="2551" width="9.140625" style="45"/>
    <col min="2552" max="2552" width="29.28515625" style="45" customWidth="1"/>
    <col min="2553" max="2553" width="82" style="45" customWidth="1"/>
    <col min="2554" max="2555" width="0" style="45" hidden="1" customWidth="1"/>
    <col min="2556" max="2556" width="16.42578125" style="45" customWidth="1"/>
    <col min="2557" max="2557" width="14.7109375" style="45" customWidth="1"/>
    <col min="2558" max="2558" width="14.5703125" style="45" customWidth="1"/>
    <col min="2559" max="2807" width="9.140625" style="45"/>
    <col min="2808" max="2808" width="29.28515625" style="45" customWidth="1"/>
    <col min="2809" max="2809" width="82" style="45" customWidth="1"/>
    <col min="2810" max="2811" width="0" style="45" hidden="1" customWidth="1"/>
    <col min="2812" max="2812" width="16.42578125" style="45" customWidth="1"/>
    <col min="2813" max="2813" width="14.7109375" style="45" customWidth="1"/>
    <col min="2814" max="2814" width="14.5703125" style="45" customWidth="1"/>
    <col min="2815" max="3063" width="9.140625" style="45"/>
    <col min="3064" max="3064" width="29.28515625" style="45" customWidth="1"/>
    <col min="3065" max="3065" width="82" style="45" customWidth="1"/>
    <col min="3066" max="3067" width="0" style="45" hidden="1" customWidth="1"/>
    <col min="3068" max="3068" width="16.42578125" style="45" customWidth="1"/>
    <col min="3069" max="3069" width="14.7109375" style="45" customWidth="1"/>
    <col min="3070" max="3070" width="14.5703125" style="45" customWidth="1"/>
    <col min="3071" max="3319" width="9.140625" style="45"/>
    <col min="3320" max="3320" width="29.28515625" style="45" customWidth="1"/>
    <col min="3321" max="3321" width="82" style="45" customWidth="1"/>
    <col min="3322" max="3323" width="0" style="45" hidden="1" customWidth="1"/>
    <col min="3324" max="3324" width="16.42578125" style="45" customWidth="1"/>
    <col min="3325" max="3325" width="14.7109375" style="45" customWidth="1"/>
    <col min="3326" max="3326" width="14.5703125" style="45" customWidth="1"/>
    <col min="3327" max="3575" width="9.140625" style="45"/>
    <col min="3576" max="3576" width="29.28515625" style="45" customWidth="1"/>
    <col min="3577" max="3577" width="82" style="45" customWidth="1"/>
    <col min="3578" max="3579" width="0" style="45" hidden="1" customWidth="1"/>
    <col min="3580" max="3580" width="16.42578125" style="45" customWidth="1"/>
    <col min="3581" max="3581" width="14.7109375" style="45" customWidth="1"/>
    <col min="3582" max="3582" width="14.5703125" style="45" customWidth="1"/>
    <col min="3583" max="3831" width="9.140625" style="45"/>
    <col min="3832" max="3832" width="29.28515625" style="45" customWidth="1"/>
    <col min="3833" max="3833" width="82" style="45" customWidth="1"/>
    <col min="3834" max="3835" width="0" style="45" hidden="1" customWidth="1"/>
    <col min="3836" max="3836" width="16.42578125" style="45" customWidth="1"/>
    <col min="3837" max="3837" width="14.7109375" style="45" customWidth="1"/>
    <col min="3838" max="3838" width="14.5703125" style="45" customWidth="1"/>
    <col min="3839" max="4087" width="9.140625" style="45"/>
    <col min="4088" max="4088" width="29.28515625" style="45" customWidth="1"/>
    <col min="4089" max="4089" width="82" style="45" customWidth="1"/>
    <col min="4090" max="4091" width="0" style="45" hidden="1" customWidth="1"/>
    <col min="4092" max="4092" width="16.42578125" style="45" customWidth="1"/>
    <col min="4093" max="4093" width="14.7109375" style="45" customWidth="1"/>
    <col min="4094" max="4094" width="14.5703125" style="45" customWidth="1"/>
    <col min="4095" max="4343" width="9.140625" style="45"/>
    <col min="4344" max="4344" width="29.28515625" style="45" customWidth="1"/>
    <col min="4345" max="4345" width="82" style="45" customWidth="1"/>
    <col min="4346" max="4347" width="0" style="45" hidden="1" customWidth="1"/>
    <col min="4348" max="4348" width="16.42578125" style="45" customWidth="1"/>
    <col min="4349" max="4349" width="14.7109375" style="45" customWidth="1"/>
    <col min="4350" max="4350" width="14.5703125" style="45" customWidth="1"/>
    <col min="4351" max="4599" width="9.140625" style="45"/>
    <col min="4600" max="4600" width="29.28515625" style="45" customWidth="1"/>
    <col min="4601" max="4601" width="82" style="45" customWidth="1"/>
    <col min="4602" max="4603" width="0" style="45" hidden="1" customWidth="1"/>
    <col min="4604" max="4604" width="16.42578125" style="45" customWidth="1"/>
    <col min="4605" max="4605" width="14.7109375" style="45" customWidth="1"/>
    <col min="4606" max="4606" width="14.5703125" style="45" customWidth="1"/>
    <col min="4607" max="4855" width="9.140625" style="45"/>
    <col min="4856" max="4856" width="29.28515625" style="45" customWidth="1"/>
    <col min="4857" max="4857" width="82" style="45" customWidth="1"/>
    <col min="4858" max="4859" width="0" style="45" hidden="1" customWidth="1"/>
    <col min="4860" max="4860" width="16.42578125" style="45" customWidth="1"/>
    <col min="4861" max="4861" width="14.7109375" style="45" customWidth="1"/>
    <col min="4862" max="4862" width="14.5703125" style="45" customWidth="1"/>
    <col min="4863" max="5111" width="9.140625" style="45"/>
    <col min="5112" max="5112" width="29.28515625" style="45" customWidth="1"/>
    <col min="5113" max="5113" width="82" style="45" customWidth="1"/>
    <col min="5114" max="5115" width="0" style="45" hidden="1" customWidth="1"/>
    <col min="5116" max="5116" width="16.42578125" style="45" customWidth="1"/>
    <col min="5117" max="5117" width="14.7109375" style="45" customWidth="1"/>
    <col min="5118" max="5118" width="14.5703125" style="45" customWidth="1"/>
    <col min="5119" max="5367" width="9.140625" style="45"/>
    <col min="5368" max="5368" width="29.28515625" style="45" customWidth="1"/>
    <col min="5369" max="5369" width="82" style="45" customWidth="1"/>
    <col min="5370" max="5371" width="0" style="45" hidden="1" customWidth="1"/>
    <col min="5372" max="5372" width="16.42578125" style="45" customWidth="1"/>
    <col min="5373" max="5373" width="14.7109375" style="45" customWidth="1"/>
    <col min="5374" max="5374" width="14.5703125" style="45" customWidth="1"/>
    <col min="5375" max="5623" width="9.140625" style="45"/>
    <col min="5624" max="5624" width="29.28515625" style="45" customWidth="1"/>
    <col min="5625" max="5625" width="82" style="45" customWidth="1"/>
    <col min="5626" max="5627" width="0" style="45" hidden="1" customWidth="1"/>
    <col min="5628" max="5628" width="16.42578125" style="45" customWidth="1"/>
    <col min="5629" max="5629" width="14.7109375" style="45" customWidth="1"/>
    <col min="5630" max="5630" width="14.5703125" style="45" customWidth="1"/>
    <col min="5631" max="5879" width="9.140625" style="45"/>
    <col min="5880" max="5880" width="29.28515625" style="45" customWidth="1"/>
    <col min="5881" max="5881" width="82" style="45" customWidth="1"/>
    <col min="5882" max="5883" width="0" style="45" hidden="1" customWidth="1"/>
    <col min="5884" max="5884" width="16.42578125" style="45" customWidth="1"/>
    <col min="5885" max="5885" width="14.7109375" style="45" customWidth="1"/>
    <col min="5886" max="5886" width="14.5703125" style="45" customWidth="1"/>
    <col min="5887" max="6135" width="9.140625" style="45"/>
    <col min="6136" max="6136" width="29.28515625" style="45" customWidth="1"/>
    <col min="6137" max="6137" width="82" style="45" customWidth="1"/>
    <col min="6138" max="6139" width="0" style="45" hidden="1" customWidth="1"/>
    <col min="6140" max="6140" width="16.42578125" style="45" customWidth="1"/>
    <col min="6141" max="6141" width="14.7109375" style="45" customWidth="1"/>
    <col min="6142" max="6142" width="14.5703125" style="45" customWidth="1"/>
    <col min="6143" max="6391" width="9.140625" style="45"/>
    <col min="6392" max="6392" width="29.28515625" style="45" customWidth="1"/>
    <col min="6393" max="6393" width="82" style="45" customWidth="1"/>
    <col min="6394" max="6395" width="0" style="45" hidden="1" customWidth="1"/>
    <col min="6396" max="6396" width="16.42578125" style="45" customWidth="1"/>
    <col min="6397" max="6397" width="14.7109375" style="45" customWidth="1"/>
    <col min="6398" max="6398" width="14.5703125" style="45" customWidth="1"/>
    <col min="6399" max="6647" width="9.140625" style="45"/>
    <col min="6648" max="6648" width="29.28515625" style="45" customWidth="1"/>
    <col min="6649" max="6649" width="82" style="45" customWidth="1"/>
    <col min="6650" max="6651" width="0" style="45" hidden="1" customWidth="1"/>
    <col min="6652" max="6652" width="16.42578125" style="45" customWidth="1"/>
    <col min="6653" max="6653" width="14.7109375" style="45" customWidth="1"/>
    <col min="6654" max="6654" width="14.5703125" style="45" customWidth="1"/>
    <col min="6655" max="6903" width="9.140625" style="45"/>
    <col min="6904" max="6904" width="29.28515625" style="45" customWidth="1"/>
    <col min="6905" max="6905" width="82" style="45" customWidth="1"/>
    <col min="6906" max="6907" width="0" style="45" hidden="1" customWidth="1"/>
    <col min="6908" max="6908" width="16.42578125" style="45" customWidth="1"/>
    <col min="6909" max="6909" width="14.7109375" style="45" customWidth="1"/>
    <col min="6910" max="6910" width="14.5703125" style="45" customWidth="1"/>
    <col min="6911" max="7159" width="9.140625" style="45"/>
    <col min="7160" max="7160" width="29.28515625" style="45" customWidth="1"/>
    <col min="7161" max="7161" width="82" style="45" customWidth="1"/>
    <col min="7162" max="7163" width="0" style="45" hidden="1" customWidth="1"/>
    <col min="7164" max="7164" width="16.42578125" style="45" customWidth="1"/>
    <col min="7165" max="7165" width="14.7109375" style="45" customWidth="1"/>
    <col min="7166" max="7166" width="14.5703125" style="45" customWidth="1"/>
    <col min="7167" max="7415" width="9.140625" style="45"/>
    <col min="7416" max="7416" width="29.28515625" style="45" customWidth="1"/>
    <col min="7417" max="7417" width="82" style="45" customWidth="1"/>
    <col min="7418" max="7419" width="0" style="45" hidden="1" customWidth="1"/>
    <col min="7420" max="7420" width="16.42578125" style="45" customWidth="1"/>
    <col min="7421" max="7421" width="14.7109375" style="45" customWidth="1"/>
    <col min="7422" max="7422" width="14.5703125" style="45" customWidth="1"/>
    <col min="7423" max="7671" width="9.140625" style="45"/>
    <col min="7672" max="7672" width="29.28515625" style="45" customWidth="1"/>
    <col min="7673" max="7673" width="82" style="45" customWidth="1"/>
    <col min="7674" max="7675" width="0" style="45" hidden="1" customWidth="1"/>
    <col min="7676" max="7676" width="16.42578125" style="45" customWidth="1"/>
    <col min="7677" max="7677" width="14.7109375" style="45" customWidth="1"/>
    <col min="7678" max="7678" width="14.5703125" style="45" customWidth="1"/>
    <col min="7679" max="7927" width="9.140625" style="45"/>
    <col min="7928" max="7928" width="29.28515625" style="45" customWidth="1"/>
    <col min="7929" max="7929" width="82" style="45" customWidth="1"/>
    <col min="7930" max="7931" width="0" style="45" hidden="1" customWidth="1"/>
    <col min="7932" max="7932" width="16.42578125" style="45" customWidth="1"/>
    <col min="7933" max="7933" width="14.7109375" style="45" customWidth="1"/>
    <col min="7934" max="7934" width="14.5703125" style="45" customWidth="1"/>
    <col min="7935" max="8183" width="9.140625" style="45"/>
    <col min="8184" max="8184" width="29.28515625" style="45" customWidth="1"/>
    <col min="8185" max="8185" width="82" style="45" customWidth="1"/>
    <col min="8186" max="8187" width="0" style="45" hidden="1" customWidth="1"/>
    <col min="8188" max="8188" width="16.42578125" style="45" customWidth="1"/>
    <col min="8189" max="8189" width="14.7109375" style="45" customWidth="1"/>
    <col min="8190" max="8190" width="14.5703125" style="45" customWidth="1"/>
    <col min="8191" max="8439" width="9.140625" style="45"/>
    <col min="8440" max="8440" width="29.28515625" style="45" customWidth="1"/>
    <col min="8441" max="8441" width="82" style="45" customWidth="1"/>
    <col min="8442" max="8443" width="0" style="45" hidden="1" customWidth="1"/>
    <col min="8444" max="8444" width="16.42578125" style="45" customWidth="1"/>
    <col min="8445" max="8445" width="14.7109375" style="45" customWidth="1"/>
    <col min="8446" max="8446" width="14.5703125" style="45" customWidth="1"/>
    <col min="8447" max="8695" width="9.140625" style="45"/>
    <col min="8696" max="8696" width="29.28515625" style="45" customWidth="1"/>
    <col min="8697" max="8697" width="82" style="45" customWidth="1"/>
    <col min="8698" max="8699" width="0" style="45" hidden="1" customWidth="1"/>
    <col min="8700" max="8700" width="16.42578125" style="45" customWidth="1"/>
    <col min="8701" max="8701" width="14.7109375" style="45" customWidth="1"/>
    <col min="8702" max="8702" width="14.5703125" style="45" customWidth="1"/>
    <col min="8703" max="8951" width="9.140625" style="45"/>
    <col min="8952" max="8952" width="29.28515625" style="45" customWidth="1"/>
    <col min="8953" max="8953" width="82" style="45" customWidth="1"/>
    <col min="8954" max="8955" width="0" style="45" hidden="1" customWidth="1"/>
    <col min="8956" max="8956" width="16.42578125" style="45" customWidth="1"/>
    <col min="8957" max="8957" width="14.7109375" style="45" customWidth="1"/>
    <col min="8958" max="8958" width="14.5703125" style="45" customWidth="1"/>
    <col min="8959" max="9207" width="9.140625" style="45"/>
    <col min="9208" max="9208" width="29.28515625" style="45" customWidth="1"/>
    <col min="9209" max="9209" width="82" style="45" customWidth="1"/>
    <col min="9210" max="9211" width="0" style="45" hidden="1" customWidth="1"/>
    <col min="9212" max="9212" width="16.42578125" style="45" customWidth="1"/>
    <col min="9213" max="9213" width="14.7109375" style="45" customWidth="1"/>
    <col min="9214" max="9214" width="14.5703125" style="45" customWidth="1"/>
    <col min="9215" max="9463" width="9.140625" style="45"/>
    <col min="9464" max="9464" width="29.28515625" style="45" customWidth="1"/>
    <col min="9465" max="9465" width="82" style="45" customWidth="1"/>
    <col min="9466" max="9467" width="0" style="45" hidden="1" customWidth="1"/>
    <col min="9468" max="9468" width="16.42578125" style="45" customWidth="1"/>
    <col min="9469" max="9469" width="14.7109375" style="45" customWidth="1"/>
    <col min="9470" max="9470" width="14.5703125" style="45" customWidth="1"/>
    <col min="9471" max="9719" width="9.140625" style="45"/>
    <col min="9720" max="9720" width="29.28515625" style="45" customWidth="1"/>
    <col min="9721" max="9721" width="82" style="45" customWidth="1"/>
    <col min="9722" max="9723" width="0" style="45" hidden="1" customWidth="1"/>
    <col min="9724" max="9724" width="16.42578125" style="45" customWidth="1"/>
    <col min="9725" max="9725" width="14.7109375" style="45" customWidth="1"/>
    <col min="9726" max="9726" width="14.5703125" style="45" customWidth="1"/>
    <col min="9727" max="9975" width="9.140625" style="45"/>
    <col min="9976" max="9976" width="29.28515625" style="45" customWidth="1"/>
    <col min="9977" max="9977" width="82" style="45" customWidth="1"/>
    <col min="9978" max="9979" width="0" style="45" hidden="1" customWidth="1"/>
    <col min="9980" max="9980" width="16.42578125" style="45" customWidth="1"/>
    <col min="9981" max="9981" width="14.7109375" style="45" customWidth="1"/>
    <col min="9982" max="9982" width="14.5703125" style="45" customWidth="1"/>
    <col min="9983" max="10231" width="9.140625" style="45"/>
    <col min="10232" max="10232" width="29.28515625" style="45" customWidth="1"/>
    <col min="10233" max="10233" width="82" style="45" customWidth="1"/>
    <col min="10234" max="10235" width="0" style="45" hidden="1" customWidth="1"/>
    <col min="10236" max="10236" width="16.42578125" style="45" customWidth="1"/>
    <col min="10237" max="10237" width="14.7109375" style="45" customWidth="1"/>
    <col min="10238" max="10238" width="14.5703125" style="45" customWidth="1"/>
    <col min="10239" max="10487" width="9.140625" style="45"/>
    <col min="10488" max="10488" width="29.28515625" style="45" customWidth="1"/>
    <col min="10489" max="10489" width="82" style="45" customWidth="1"/>
    <col min="10490" max="10491" width="0" style="45" hidden="1" customWidth="1"/>
    <col min="10492" max="10492" width="16.42578125" style="45" customWidth="1"/>
    <col min="10493" max="10493" width="14.7109375" style="45" customWidth="1"/>
    <col min="10494" max="10494" width="14.5703125" style="45" customWidth="1"/>
    <col min="10495" max="10743" width="9.140625" style="45"/>
    <col min="10744" max="10744" width="29.28515625" style="45" customWidth="1"/>
    <col min="10745" max="10745" width="82" style="45" customWidth="1"/>
    <col min="10746" max="10747" width="0" style="45" hidden="1" customWidth="1"/>
    <col min="10748" max="10748" width="16.42578125" style="45" customWidth="1"/>
    <col min="10749" max="10749" width="14.7109375" style="45" customWidth="1"/>
    <col min="10750" max="10750" width="14.5703125" style="45" customWidth="1"/>
    <col min="10751" max="10999" width="9.140625" style="45"/>
    <col min="11000" max="11000" width="29.28515625" style="45" customWidth="1"/>
    <col min="11001" max="11001" width="82" style="45" customWidth="1"/>
    <col min="11002" max="11003" width="0" style="45" hidden="1" customWidth="1"/>
    <col min="11004" max="11004" width="16.42578125" style="45" customWidth="1"/>
    <col min="11005" max="11005" width="14.7109375" style="45" customWidth="1"/>
    <col min="11006" max="11006" width="14.5703125" style="45" customWidth="1"/>
    <col min="11007" max="11255" width="9.140625" style="45"/>
    <col min="11256" max="11256" width="29.28515625" style="45" customWidth="1"/>
    <col min="11257" max="11257" width="82" style="45" customWidth="1"/>
    <col min="11258" max="11259" width="0" style="45" hidden="1" customWidth="1"/>
    <col min="11260" max="11260" width="16.42578125" style="45" customWidth="1"/>
    <col min="11261" max="11261" width="14.7109375" style="45" customWidth="1"/>
    <col min="11262" max="11262" width="14.5703125" style="45" customWidth="1"/>
    <col min="11263" max="11511" width="9.140625" style="45"/>
    <col min="11512" max="11512" width="29.28515625" style="45" customWidth="1"/>
    <col min="11513" max="11513" width="82" style="45" customWidth="1"/>
    <col min="11514" max="11515" width="0" style="45" hidden="1" customWidth="1"/>
    <col min="11516" max="11516" width="16.42578125" style="45" customWidth="1"/>
    <col min="11517" max="11517" width="14.7109375" style="45" customWidth="1"/>
    <col min="11518" max="11518" width="14.5703125" style="45" customWidth="1"/>
    <col min="11519" max="11767" width="9.140625" style="45"/>
    <col min="11768" max="11768" width="29.28515625" style="45" customWidth="1"/>
    <col min="11769" max="11769" width="82" style="45" customWidth="1"/>
    <col min="11770" max="11771" width="0" style="45" hidden="1" customWidth="1"/>
    <col min="11772" max="11772" width="16.42578125" style="45" customWidth="1"/>
    <col min="11773" max="11773" width="14.7109375" style="45" customWidth="1"/>
    <col min="11774" max="11774" width="14.5703125" style="45" customWidth="1"/>
    <col min="11775" max="12023" width="9.140625" style="45"/>
    <col min="12024" max="12024" width="29.28515625" style="45" customWidth="1"/>
    <col min="12025" max="12025" width="82" style="45" customWidth="1"/>
    <col min="12026" max="12027" width="0" style="45" hidden="1" customWidth="1"/>
    <col min="12028" max="12028" width="16.42578125" style="45" customWidth="1"/>
    <col min="12029" max="12029" width="14.7109375" style="45" customWidth="1"/>
    <col min="12030" max="12030" width="14.5703125" style="45" customWidth="1"/>
    <col min="12031" max="12279" width="9.140625" style="45"/>
    <col min="12280" max="12280" width="29.28515625" style="45" customWidth="1"/>
    <col min="12281" max="12281" width="82" style="45" customWidth="1"/>
    <col min="12282" max="12283" width="0" style="45" hidden="1" customWidth="1"/>
    <col min="12284" max="12284" width="16.42578125" style="45" customWidth="1"/>
    <col min="12285" max="12285" width="14.7109375" style="45" customWidth="1"/>
    <col min="12286" max="12286" width="14.5703125" style="45" customWidth="1"/>
    <col min="12287" max="12535" width="9.140625" style="45"/>
    <col min="12536" max="12536" width="29.28515625" style="45" customWidth="1"/>
    <col min="12537" max="12537" width="82" style="45" customWidth="1"/>
    <col min="12538" max="12539" width="0" style="45" hidden="1" customWidth="1"/>
    <col min="12540" max="12540" width="16.42578125" style="45" customWidth="1"/>
    <col min="12541" max="12541" width="14.7109375" style="45" customWidth="1"/>
    <col min="12542" max="12542" width="14.5703125" style="45" customWidth="1"/>
    <col min="12543" max="12791" width="9.140625" style="45"/>
    <col min="12792" max="12792" width="29.28515625" style="45" customWidth="1"/>
    <col min="12793" max="12793" width="82" style="45" customWidth="1"/>
    <col min="12794" max="12795" width="0" style="45" hidden="1" customWidth="1"/>
    <col min="12796" max="12796" width="16.42578125" style="45" customWidth="1"/>
    <col min="12797" max="12797" width="14.7109375" style="45" customWidth="1"/>
    <col min="12798" max="12798" width="14.5703125" style="45" customWidth="1"/>
    <col min="12799" max="13047" width="9.140625" style="45"/>
    <col min="13048" max="13048" width="29.28515625" style="45" customWidth="1"/>
    <col min="13049" max="13049" width="82" style="45" customWidth="1"/>
    <col min="13050" max="13051" width="0" style="45" hidden="1" customWidth="1"/>
    <col min="13052" max="13052" width="16.42578125" style="45" customWidth="1"/>
    <col min="13053" max="13053" width="14.7109375" style="45" customWidth="1"/>
    <col min="13054" max="13054" width="14.5703125" style="45" customWidth="1"/>
    <col min="13055" max="13303" width="9.140625" style="45"/>
    <col min="13304" max="13304" width="29.28515625" style="45" customWidth="1"/>
    <col min="13305" max="13305" width="82" style="45" customWidth="1"/>
    <col min="13306" max="13307" width="0" style="45" hidden="1" customWidth="1"/>
    <col min="13308" max="13308" width="16.42578125" style="45" customWidth="1"/>
    <col min="13309" max="13309" width="14.7109375" style="45" customWidth="1"/>
    <col min="13310" max="13310" width="14.5703125" style="45" customWidth="1"/>
    <col min="13311" max="13559" width="9.140625" style="45"/>
    <col min="13560" max="13560" width="29.28515625" style="45" customWidth="1"/>
    <col min="13561" max="13561" width="82" style="45" customWidth="1"/>
    <col min="13562" max="13563" width="0" style="45" hidden="1" customWidth="1"/>
    <col min="13564" max="13564" width="16.42578125" style="45" customWidth="1"/>
    <col min="13565" max="13565" width="14.7109375" style="45" customWidth="1"/>
    <col min="13566" max="13566" width="14.5703125" style="45" customWidth="1"/>
    <col min="13567" max="13815" width="9.140625" style="45"/>
    <col min="13816" max="13816" width="29.28515625" style="45" customWidth="1"/>
    <col min="13817" max="13817" width="82" style="45" customWidth="1"/>
    <col min="13818" max="13819" width="0" style="45" hidden="1" customWidth="1"/>
    <col min="13820" max="13820" width="16.42578125" style="45" customWidth="1"/>
    <col min="13821" max="13821" width="14.7109375" style="45" customWidth="1"/>
    <col min="13822" max="13822" width="14.5703125" style="45" customWidth="1"/>
    <col min="13823" max="14071" width="9.140625" style="45"/>
    <col min="14072" max="14072" width="29.28515625" style="45" customWidth="1"/>
    <col min="14073" max="14073" width="82" style="45" customWidth="1"/>
    <col min="14074" max="14075" width="0" style="45" hidden="1" customWidth="1"/>
    <col min="14076" max="14076" width="16.42578125" style="45" customWidth="1"/>
    <col min="14077" max="14077" width="14.7109375" style="45" customWidth="1"/>
    <col min="14078" max="14078" width="14.5703125" style="45" customWidth="1"/>
    <col min="14079" max="14327" width="9.140625" style="45"/>
    <col min="14328" max="14328" width="29.28515625" style="45" customWidth="1"/>
    <col min="14329" max="14329" width="82" style="45" customWidth="1"/>
    <col min="14330" max="14331" width="0" style="45" hidden="1" customWidth="1"/>
    <col min="14332" max="14332" width="16.42578125" style="45" customWidth="1"/>
    <col min="14333" max="14333" width="14.7109375" style="45" customWidth="1"/>
    <col min="14334" max="14334" width="14.5703125" style="45" customWidth="1"/>
    <col min="14335" max="14583" width="9.140625" style="45"/>
    <col min="14584" max="14584" width="29.28515625" style="45" customWidth="1"/>
    <col min="14585" max="14585" width="82" style="45" customWidth="1"/>
    <col min="14586" max="14587" width="0" style="45" hidden="1" customWidth="1"/>
    <col min="14588" max="14588" width="16.42578125" style="45" customWidth="1"/>
    <col min="14589" max="14589" width="14.7109375" style="45" customWidth="1"/>
    <col min="14590" max="14590" width="14.5703125" style="45" customWidth="1"/>
    <col min="14591" max="14839" width="9.140625" style="45"/>
    <col min="14840" max="14840" width="29.28515625" style="45" customWidth="1"/>
    <col min="14841" max="14841" width="82" style="45" customWidth="1"/>
    <col min="14842" max="14843" width="0" style="45" hidden="1" customWidth="1"/>
    <col min="14844" max="14844" width="16.42578125" style="45" customWidth="1"/>
    <col min="14845" max="14845" width="14.7109375" style="45" customWidth="1"/>
    <col min="14846" max="14846" width="14.5703125" style="45" customWidth="1"/>
    <col min="14847" max="15095" width="9.140625" style="45"/>
    <col min="15096" max="15096" width="29.28515625" style="45" customWidth="1"/>
    <col min="15097" max="15097" width="82" style="45" customWidth="1"/>
    <col min="15098" max="15099" width="0" style="45" hidden="1" customWidth="1"/>
    <col min="15100" max="15100" width="16.42578125" style="45" customWidth="1"/>
    <col min="15101" max="15101" width="14.7109375" style="45" customWidth="1"/>
    <col min="15102" max="15102" width="14.5703125" style="45" customWidth="1"/>
    <col min="15103" max="15351" width="9.140625" style="45"/>
    <col min="15352" max="15352" width="29.28515625" style="45" customWidth="1"/>
    <col min="15353" max="15353" width="82" style="45" customWidth="1"/>
    <col min="15354" max="15355" width="0" style="45" hidden="1" customWidth="1"/>
    <col min="15356" max="15356" width="16.42578125" style="45" customWidth="1"/>
    <col min="15357" max="15357" width="14.7109375" style="45" customWidth="1"/>
    <col min="15358" max="15358" width="14.5703125" style="45" customWidth="1"/>
    <col min="15359" max="15607" width="9.140625" style="45"/>
    <col min="15608" max="15608" width="29.28515625" style="45" customWidth="1"/>
    <col min="15609" max="15609" width="82" style="45" customWidth="1"/>
    <col min="15610" max="15611" width="0" style="45" hidden="1" customWidth="1"/>
    <col min="15612" max="15612" width="16.42578125" style="45" customWidth="1"/>
    <col min="15613" max="15613" width="14.7109375" style="45" customWidth="1"/>
    <col min="15614" max="15614" width="14.5703125" style="45" customWidth="1"/>
    <col min="15615" max="15863" width="9.140625" style="45"/>
    <col min="15864" max="15864" width="29.28515625" style="45" customWidth="1"/>
    <col min="15865" max="15865" width="82" style="45" customWidth="1"/>
    <col min="15866" max="15867" width="0" style="45" hidden="1" customWidth="1"/>
    <col min="15868" max="15868" width="16.42578125" style="45" customWidth="1"/>
    <col min="15869" max="15869" width="14.7109375" style="45" customWidth="1"/>
    <col min="15870" max="15870" width="14.5703125" style="45" customWidth="1"/>
    <col min="15871" max="16119" width="9.140625" style="45"/>
    <col min="16120" max="16120" width="29.28515625" style="45" customWidth="1"/>
    <col min="16121" max="16121" width="82" style="45" customWidth="1"/>
    <col min="16122" max="16123" width="0" style="45" hidden="1" customWidth="1"/>
    <col min="16124" max="16124" width="16.42578125" style="45" customWidth="1"/>
    <col min="16125" max="16125" width="14.7109375" style="45" customWidth="1"/>
    <col min="16126" max="16126" width="14.5703125" style="45" customWidth="1"/>
    <col min="16127" max="16384" width="9.140625" style="45"/>
  </cols>
  <sheetData>
    <row r="1" spans="1:5" ht="15.75" x14ac:dyDescent="0.2">
      <c r="C1" s="46" t="s">
        <v>120</v>
      </c>
    </row>
    <row r="2" spans="1:5" ht="15.75" x14ac:dyDescent="0.2">
      <c r="A2" s="47"/>
      <c r="C2" s="2" t="s">
        <v>121</v>
      </c>
    </row>
    <row r="3" spans="1:5" ht="15.75" x14ac:dyDescent="0.2">
      <c r="A3" s="83"/>
      <c r="C3" s="3" t="s">
        <v>122</v>
      </c>
    </row>
    <row r="4" spans="1:5" ht="15.75" x14ac:dyDescent="0.2">
      <c r="C4" s="3" t="s">
        <v>134</v>
      </c>
      <c r="D4" s="3"/>
      <c r="E4" s="3"/>
    </row>
    <row r="5" spans="1:5" x14ac:dyDescent="0.2">
      <c r="C5" s="48"/>
    </row>
    <row r="6" spans="1:5" ht="15.75" x14ac:dyDescent="0.2">
      <c r="B6" s="49"/>
    </row>
    <row r="7" spans="1:5" ht="18.75" x14ac:dyDescent="0.2">
      <c r="A7" s="92" t="s">
        <v>123</v>
      </c>
      <c r="B7" s="92"/>
      <c r="C7" s="92"/>
      <c r="D7" s="92"/>
      <c r="E7" s="92"/>
    </row>
    <row r="8" spans="1:5" ht="18.75" x14ac:dyDescent="0.2">
      <c r="A8" s="93"/>
      <c r="B8" s="93"/>
      <c r="C8" s="50"/>
      <c r="D8" s="51"/>
      <c r="E8" s="50"/>
    </row>
    <row r="9" spans="1:5" ht="18.75" x14ac:dyDescent="0.25">
      <c r="A9" s="52"/>
      <c r="B9" s="52"/>
      <c r="C9" s="53"/>
      <c r="D9" s="54"/>
      <c r="E9" s="55" t="s">
        <v>6</v>
      </c>
    </row>
    <row r="10" spans="1:5" ht="56.25" x14ac:dyDescent="0.2">
      <c r="A10" s="56" t="s">
        <v>124</v>
      </c>
      <c r="B10" s="57" t="s">
        <v>125</v>
      </c>
      <c r="C10" s="58" t="s">
        <v>111</v>
      </c>
      <c r="D10" s="58" t="s">
        <v>7</v>
      </c>
      <c r="E10" s="58" t="s">
        <v>8</v>
      </c>
    </row>
    <row r="11" spans="1:5" ht="18.75" x14ac:dyDescent="0.2">
      <c r="A11" s="57">
        <v>1</v>
      </c>
      <c r="B11" s="57">
        <v>2</v>
      </c>
      <c r="C11" s="57">
        <v>3</v>
      </c>
      <c r="D11" s="57">
        <v>4</v>
      </c>
      <c r="E11" s="57">
        <v>5</v>
      </c>
    </row>
    <row r="12" spans="1:5" ht="18.75" x14ac:dyDescent="0.2">
      <c r="A12" s="59"/>
      <c r="B12" s="60"/>
      <c r="C12" s="61"/>
      <c r="D12" s="61"/>
      <c r="E12" s="61"/>
    </row>
    <row r="13" spans="1:5" ht="37.5" x14ac:dyDescent="0.3">
      <c r="A13" s="62" t="s">
        <v>126</v>
      </c>
      <c r="B13" s="87" t="s">
        <v>127</v>
      </c>
      <c r="C13" s="88">
        <v>3783299.4</v>
      </c>
      <c r="D13" s="64">
        <v>3332275.4</v>
      </c>
      <c r="E13" s="64">
        <v>3266630.2</v>
      </c>
    </row>
    <row r="14" spans="1:5" ht="18.75" x14ac:dyDescent="0.3">
      <c r="A14" s="62"/>
      <c r="B14" s="63"/>
      <c r="C14" s="64"/>
      <c r="D14" s="64"/>
      <c r="E14" s="64"/>
    </row>
    <row r="15" spans="1:5" ht="18.75" x14ac:dyDescent="0.3">
      <c r="A15" s="65"/>
      <c r="B15" s="66"/>
      <c r="C15" s="67"/>
      <c r="D15" s="68"/>
      <c r="E15" s="68"/>
    </row>
    <row r="16" spans="1:5" ht="37.5" x14ac:dyDescent="0.3">
      <c r="A16" s="70" t="s">
        <v>128</v>
      </c>
      <c r="B16" s="84" t="s">
        <v>129</v>
      </c>
      <c r="C16" s="71">
        <f>3917696.1-153.6-3000</f>
        <v>3914542.5</v>
      </c>
      <c r="D16" s="64">
        <v>3332275.4</v>
      </c>
      <c r="E16" s="64">
        <v>3266630.2</v>
      </c>
    </row>
    <row r="17" spans="1:5" ht="18.75" x14ac:dyDescent="0.3">
      <c r="A17" s="72"/>
      <c r="B17" s="85"/>
      <c r="C17" s="73"/>
      <c r="D17" s="74"/>
      <c r="E17" s="74"/>
    </row>
    <row r="18" spans="1:5" ht="38.25" x14ac:dyDescent="0.35">
      <c r="A18" s="75"/>
      <c r="B18" s="86" t="s">
        <v>130</v>
      </c>
      <c r="C18" s="89">
        <f>C16-C13</f>
        <v>131243.10000000009</v>
      </c>
      <c r="D18" s="76">
        <f t="shared" ref="D18:E18" si="0">D16-D13</f>
        <v>0</v>
      </c>
      <c r="E18" s="76">
        <f t="shared" si="0"/>
        <v>0</v>
      </c>
    </row>
    <row r="20" spans="1:5" ht="15" hidden="1" x14ac:dyDescent="0.2">
      <c r="B20" s="77" t="s">
        <v>131</v>
      </c>
      <c r="C20" s="78">
        <v>3285092.5</v>
      </c>
      <c r="D20" s="78">
        <v>3215056.5</v>
      </c>
      <c r="E20" s="78">
        <v>3018558.8</v>
      </c>
    </row>
    <row r="21" spans="1:5" ht="15" hidden="1" x14ac:dyDescent="0.2">
      <c r="B21" s="77" t="s">
        <v>132</v>
      </c>
      <c r="C21" s="79">
        <v>3327092.5000000005</v>
      </c>
      <c r="D21" s="79">
        <v>3215056.5024999999</v>
      </c>
      <c r="E21" s="79">
        <v>3018558.8000000007</v>
      </c>
    </row>
    <row r="22" spans="1:5" ht="15" hidden="1" x14ac:dyDescent="0.2">
      <c r="B22" s="77" t="s">
        <v>133</v>
      </c>
      <c r="C22" s="79">
        <f>C20-C21</f>
        <v>-42000.000000000466</v>
      </c>
      <c r="D22" s="79">
        <f t="shared" ref="D22:E22" si="1">D20-D21</f>
        <v>-2.4999999441206455E-3</v>
      </c>
      <c r="E22" s="79">
        <f t="shared" si="1"/>
        <v>0</v>
      </c>
    </row>
    <row r="23" spans="1:5" hidden="1" x14ac:dyDescent="0.2"/>
    <row r="24" spans="1:5" hidden="1" x14ac:dyDescent="0.2"/>
    <row r="25" spans="1:5" ht="15.75" x14ac:dyDescent="0.25">
      <c r="B25" s="69"/>
      <c r="C25" s="80"/>
      <c r="D25" s="81"/>
      <c r="E25" s="82"/>
    </row>
    <row r="26" spans="1:5" x14ac:dyDescent="0.2">
      <c r="C26" s="79"/>
    </row>
  </sheetData>
  <mergeCells count="2">
    <mergeCell ref="A7:E7"/>
    <mergeCell ref="A8:B8"/>
  </mergeCells>
  <pageMargins left="0.70866141732283472" right="0.70866141732283472" top="0.74803149606299213" bottom="0.74803149606299213" header="0.31496062992125984" footer="0.31496062992125984"/>
  <pageSetup paperSize="9" scale="76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Дх 2023-2025</vt:lpstr>
      <vt:lpstr>Дфц 2023-2025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Чекан Нина Александровна</cp:lastModifiedBy>
  <cp:lastPrinted>2023-12-19T09:17:59Z</cp:lastPrinted>
  <dcterms:created xsi:type="dcterms:W3CDTF">2021-09-22T04:47:41Z</dcterms:created>
  <dcterms:modified xsi:type="dcterms:W3CDTF">2023-12-19T09:18:07Z</dcterms:modified>
</cp:coreProperties>
</file>